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20490" windowHeight="7755" tabRatio="595" activeTab="0"/>
  </bookViews>
  <sheets>
    <sheet name="GESTIÓN" sheetId="5" r:id="rId1"/>
    <sheet name="INVERSIÓN" sheetId="6" r:id="rId2"/>
    <sheet name="ACTIVIDADES" sheetId="7" r:id="rId3"/>
    <sheet name="TERRITORIALIZACIÓN " sheetId="9" r:id="rId4"/>
  </sheets>
  <externalReferences>
    <externalReference r:id="rId7"/>
    <externalReference r:id="rId8"/>
  </externalReferences>
  <definedNames>
    <definedName name="_xlnm.Print_Area" localSheetId="2">'ACTIVIDADES'!$A$1:$V$95</definedName>
    <definedName name="_xlnm.Print_Area" localSheetId="0">'GESTIÓN'!$A$1:$AS$15</definedName>
    <definedName name="_xlnm.Print_Area" localSheetId="1">'INVERSIÓN'!$A$1:$AP$48</definedName>
    <definedName name="_xlnm.Print_Area" localSheetId="3">'TERRITORIALIZACIÓN '!$A$1:$X$107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workbook>
</file>

<file path=xl/comments3.xml><?xml version="1.0" encoding="utf-8"?>
<comments xmlns="http://schemas.openxmlformats.org/spreadsheetml/2006/main">
  <authors>
    <author>RENE.ABELLO</author>
  </authors>
  <commentList>
    <comment ref="I21" authorId="0">
      <text>
        <r>
          <rPr>
            <b/>
            <sz val="9"/>
            <rFont val="Tahoma"/>
            <family val="2"/>
          </rPr>
          <t>RENE.ABELLO:</t>
        </r>
        <r>
          <rPr>
            <sz val="9"/>
            <rFont val="Tahoma"/>
            <family val="2"/>
          </rPr>
          <t xml:space="preserve">
Si bien se programó una magnitud para el mes de marzo, las actividades se ejecutaron en los dos primeros meses por lo cual se reporta cero en el mes pero un 100% en la vigencia.</t>
        </r>
      </text>
    </comment>
  </commentList>
</comments>
</file>

<file path=xl/sharedStrings.xml><?xml version="1.0" encoding="utf-8"?>
<sst xmlns="http://schemas.openxmlformats.org/spreadsheetml/2006/main" count="769" uniqueCount="341">
  <si>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</si>
  <si>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</si>
  <si>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</si>
  <si>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</si>
  <si>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</si>
  <si>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</si>
  <si>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</si>
  <si>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</si>
  <si>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</si>
  <si>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</si>
  <si>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</si>
  <si>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</si>
  <si>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</si>
  <si>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</si>
  <si>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</si>
  <si>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</si>
  <si>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</si>
  <si>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</si>
  <si>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</si>
  <si>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</si>
  <si>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</si>
  <si>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</si>
  <si>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</si>
  <si>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</si>
  <si>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</si>
  <si>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</si>
  <si>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</si>
  <si>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</si>
  <si>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</si>
  <si>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</si>
  <si>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</si>
  <si>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</si>
  <si>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</si>
  <si>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</si>
  <si>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</si>
  <si>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</si>
  <si>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</si>
  <si>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</si>
  <si>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</si>
  <si>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</si>
  <si>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</si>
  <si>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</si>
  <si>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</si>
  <si>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</si>
  <si>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</si>
  <si>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</si>
  <si>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</si>
  <si>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</si>
  <si>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</si>
  <si>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 MP1</t>
  </si>
  <si>
    <t>Total Magnitud MP1</t>
  </si>
  <si>
    <t>Antonio Nariño</t>
  </si>
  <si>
    <t>Niños, niñas y adolescentes escolarizados</t>
  </si>
  <si>
    <t>Total Recursos Vigencia MP1</t>
  </si>
  <si>
    <t>Puente Aranda</t>
  </si>
  <si>
    <t>Personas cabezas de familia</t>
  </si>
  <si>
    <t>Total Reservas MP1</t>
  </si>
  <si>
    <t>TOTALES - PROYECTO</t>
  </si>
  <si>
    <t>Total Recursos Vigencia - Proyecto</t>
  </si>
  <si>
    <t>Total  Recursos Reservas - Proyecto</t>
  </si>
  <si>
    <t>1, COD. META</t>
  </si>
  <si>
    <t>6, ACTUALIZACIÓN</t>
  </si>
  <si>
    <t>7, SEGUIMIENTO META</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</si>
  <si>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</si>
  <si>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</si>
  <si>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</si>
  <si>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</si>
  <si>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</si>
  <si>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</si>
  <si>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</si>
  <si>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</si>
  <si>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</si>
  <si>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</si>
  <si>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</si>
  <si>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</si>
  <si>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</si>
  <si>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</si>
  <si>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</si>
  <si>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</si>
  <si>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</si>
  <si>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</si>
  <si>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</si>
  <si>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</si>
  <si>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</si>
  <si>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</si>
  <si>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</si>
  <si>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</si>
  <si>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</si>
  <si>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</si>
  <si>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</si>
  <si>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</si>
  <si>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</si>
  <si>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</si>
  <si>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</si>
  <si>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</si>
  <si>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</si>
  <si>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</si>
  <si>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</si>
  <si>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</si>
  <si>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</si>
  <si>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</si>
  <si>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</si>
  <si>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</si>
  <si>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</si>
  <si>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</si>
  <si>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</si>
  <si>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</si>
  <si>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</si>
  <si>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</si>
  <si>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</si>
  <si>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</si>
  <si>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</si>
  <si>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</si>
  <si>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</si>
  <si>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</si>
  <si>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</si>
  <si>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</si>
  <si>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</si>
  <si>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</si>
  <si>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</si>
  <si>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</si>
  <si>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</si>
  <si>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</si>
  <si>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</si>
  <si>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126PG01-PR02-F-A5-V9.0</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</si>
  <si>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</si>
  <si>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</si>
  <si>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</si>
  <si>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</si>
  <si>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</si>
  <si>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</si>
  <si>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 xml:space="preserve"> AÑO 2016</t>
  </si>
  <si>
    <t>AÑO 2017</t>
  </si>
  <si>
    <t>AÑO 2018</t>
  </si>
  <si>
    <t>AÑO 2019</t>
  </si>
  <si>
    <t>AÑO 2020</t>
  </si>
  <si>
    <t>Hacer seguimiento de la implementación del MECI:2014</t>
  </si>
  <si>
    <t>Seguimiento al cumplimiento de los planes de mejoramiento y plan de manejo de riesgos</t>
  </si>
  <si>
    <t>Socialización y sensibilización de todos los procedimientos y lineamientos de los Subsistemas del SIG</t>
  </si>
  <si>
    <t>Ejecutar Auditorías Internas de Gestión y del Sistema Integrado de Gestión</t>
  </si>
  <si>
    <t>Realizar seguimiento a los planes de mejoramiento por procesos de la entidad</t>
  </si>
  <si>
    <t>Elaborar y presentar informes normativos</t>
  </si>
  <si>
    <t>PROYECTO 1100 - "DIRECCCIONAMIENTO ESTRATÉGICO, COORDINACION, Y ORIENTACIÓN DE LA SECRETARÍA DISTRITAL DE AMBIENTE".</t>
  </si>
  <si>
    <t>Actualización del nomograma de la SDA</t>
  </si>
  <si>
    <t>Actualización de los procedimientos y demás documentos en el aplicativo ISOlución</t>
  </si>
  <si>
    <t>X</t>
  </si>
  <si>
    <t>Seguimiento al 100% de las PQR asignadas respondidas</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</si>
  <si>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</si>
  <si>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</si>
  <si>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</si>
  <si>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</si>
  <si>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</si>
  <si>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 xml:space="preserve">Desde este punto de inversión no se hace identificación de genero </t>
  </si>
  <si>
    <t>Desde nuestra compencia no se hace distinción para los grupos Etareos</t>
  </si>
  <si>
    <t>DISTRITO CAPITAL - CHAPINERO</t>
  </si>
  <si>
    <t>PUNTO DE INVERSIÓN    
 BOSA</t>
  </si>
  <si>
    <t>Olarte</t>
  </si>
  <si>
    <t>Avenida Calle 57 R SUR # 72 D - 12</t>
  </si>
  <si>
    <t>PUNTO DE INVERSIÓN     KENNEDY</t>
  </si>
  <si>
    <t xml:space="preserve">
 Gran Britalia</t>
  </si>
  <si>
    <t>Tintalito</t>
  </si>
  <si>
    <t xml:space="preserve">
Av Carrera 86 No. 43 - 55 Sur</t>
  </si>
  <si>
    <t>PUNTO DE INVERSIÓN     FONTIBÓN</t>
  </si>
  <si>
    <t>Fontibon</t>
  </si>
  <si>
    <t>Zona Franca</t>
  </si>
  <si>
    <t>Diagonal 16 No. 104 51</t>
  </si>
  <si>
    <t>Suba</t>
  </si>
  <si>
    <t>El Pino</t>
  </si>
  <si>
    <t>Calle 145 No. 103B 90</t>
  </si>
  <si>
    <t>PUNTO DE INVERSIÓN     TEUSAQUILLO</t>
  </si>
  <si>
    <t>Quinta Paredes</t>
  </si>
  <si>
    <t>Carrera 30 No. 25-90 supercade CAD</t>
  </si>
  <si>
    <t>PUNTO DE INVERSIÓN     PUENTE ARANDA</t>
  </si>
  <si>
    <t>Muzu</t>
  </si>
  <si>
    <t>Ospina Perez Sur</t>
  </si>
  <si>
    <t xml:space="preserve">Carrera 51F No. 43 - 50 Sur </t>
  </si>
  <si>
    <t>PUNTO DE INVERSIÓN     USAQUÉN</t>
  </si>
  <si>
    <t xml:space="preserve">Toberin </t>
  </si>
  <si>
    <t>El Toberin</t>
  </si>
  <si>
    <t>Carrera 21 # 169 - 62, Centro Comercial Stuttgart. Local 118</t>
  </si>
  <si>
    <t xml:space="preserve">
Incrementar 90 % la sostenibilidad el SIG en la SDA
</t>
  </si>
  <si>
    <t>PUNTO DE INVERSIÓN SUBA</t>
  </si>
  <si>
    <t>TOTAL PONDERACIÓN</t>
  </si>
  <si>
    <t>126PG01-PR 02-FA5-V.9</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</si>
  <si>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</si>
  <si>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</si>
  <si>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</si>
  <si>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</si>
  <si>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</si>
  <si>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</si>
  <si>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</si>
  <si>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 xml:space="preserve">1, PROYECTO PRIORITARIO </t>
  </si>
  <si>
    <t>Mejorar el Índice de Gobierno Abierto para la ciudad en diez puntos (Meta Resultado)</t>
  </si>
  <si>
    <t>Fortalecimiento a la gestión pública efectiva y eficiente</t>
  </si>
  <si>
    <t>DESCRIPCIÓN DE LA ACTIVIDAD</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</si>
  <si>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</si>
  <si>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</si>
  <si>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</si>
  <si>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</si>
  <si>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</si>
  <si>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</si>
  <si>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</si>
  <si>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</si>
  <si>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Incremental - Acumulativa</t>
  </si>
  <si>
    <t>4, COD. META PROYECTO PRIORITARIO</t>
  </si>
  <si>
    <t xml:space="preserve">Gobierno Abierto y Transparente 
</t>
  </si>
  <si>
    <t>Gobierno Abierto y Transparente</t>
  </si>
  <si>
    <t>Bosa</t>
  </si>
  <si>
    <t>Apogeo</t>
  </si>
  <si>
    <t>Kennedy</t>
  </si>
  <si>
    <t>Fontibón</t>
  </si>
  <si>
    <t>Usaquén</t>
  </si>
  <si>
    <t>Distrito Capital - Chapinero</t>
  </si>
  <si>
    <t>Punto de Inversión Bosa</t>
  </si>
  <si>
    <t>Punto de Inversión Kennedy</t>
  </si>
  <si>
    <t>Punto de Inversión Fontibón</t>
  </si>
  <si>
    <t>Punto de Inversión Suba</t>
  </si>
  <si>
    <t>Punto de Inversión Teusaquillo</t>
  </si>
  <si>
    <t>Punto de Inversión Puente Aranda</t>
  </si>
  <si>
    <t>Punto de Inversión Usaquén</t>
  </si>
  <si>
    <t>Todos los Grupos</t>
  </si>
  <si>
    <t>No Identifica Grupos Etnicos</t>
  </si>
  <si>
    <t>2, META PROYECTO</t>
  </si>
  <si>
    <t>3, NOMBRE -PUNTO DE INVERSIÓN (LOCALIDAD, ESPECIAL, DISTRITAL)</t>
  </si>
  <si>
    <t>4, VARIABLE</t>
  </si>
  <si>
    <t>5, PROGRAMACIÓN-ACTUALIZACIÓN</t>
  </si>
  <si>
    <t>6,3 ACTUALIZACIÓN SEPTIEMBRE</t>
  </si>
  <si>
    <t>6,4 ACTUALIZACIÓN DICIEMBRE</t>
  </si>
  <si>
    <t>7,1 SEGUIMIENTO MARZO</t>
  </si>
  <si>
    <t>7,2 SEGUIMIENTO JUNIO</t>
  </si>
  <si>
    <t>7,3 SEGUIMIENTO SEPTIEMBRE</t>
  </si>
  <si>
    <t>7,4 SEGUIMIENTO DICIEMBRE</t>
  </si>
  <si>
    <t xml:space="preserve">
Mantener 1 Sistema de Control Interno</t>
  </si>
  <si>
    <t>Incrementar 90 % la sostenibilidad el SIG en la SDA</t>
  </si>
  <si>
    <t>Seguimiento 100% de la Ley 1712 Y 1474</t>
  </si>
  <si>
    <t>Ajuste de documentación del SIG de la SDA con el fin que se apliquen los lineamientos entregados por la Secretaría General frente a la implementación de la norma NTD</t>
  </si>
  <si>
    <t>6,1 ACTUALIZACIÓN MARZO</t>
  </si>
  <si>
    <t>6,2 ACTUALIZACIÓN JUNIO</t>
  </si>
  <si>
    <t>N/A</t>
  </si>
  <si>
    <t>Suma</t>
  </si>
  <si>
    <t>5, PONDERACIÓN HORIZONTAL AÑO: 2017</t>
  </si>
  <si>
    <t>De acuerdo con lo establecido en el Plan de Acción de la Oficina de Control Interno de la vigencia 2017 y mediante mesas de trabajo con los profesionales de cada dependencia, se realizó la evaluación de la implementación de las acciones preventivas formuladas para el manejo de los 42 riesgos de la vigencia 2017, aprobados por el Comité del Sistema Integrado de Gestión el día 5 de diciembre de 2016. Los resultados y recomendaciones frente a la administración de los riesgos, se presentaron a los responsables de proceso mediante comunicación oficial interna  (2017IE49392).</t>
  </si>
  <si>
    <t>La Oficina de Control Interno, en su función de evaluación y seguimiento, establecida en el artículo 3º del Decreto Nacional No. 1537 de 2001 y de conformidad con el Plan de Acción para la vigencia 2017, realizó el primer seguimiento al cumplimiento de las acciones de los Planes de Mejoramiento por Procesos.  Los resultados del seguimiento, el avance del cumplimiento de las acciones y el estado de las mismas, esto es, abiertas, cerradas y vencidas, así como las recomendaciones para el fortalecimiento del Sistema Integrado de Gestión, se presentaron a los  responsables de proceso mediante comunicación oficial interna  (2017IE49392).</t>
  </si>
  <si>
    <t>Se presentaron los informes correspondientes a los meses de enero, febrero y marzo de 2017, como son: Evaluación al Sistema de Control Interno Contable, Informe Ejecutivo Anual  (Vigencia 2016), Evaluación Institucional a la Gestión por Dependencias, Informe de Seguimiento y Control de Acciones del Plan  Anticorrupción y Atención al Ciudadano, Informe de Seguimiento y Verificación, sobre cumplimiento de normas en materia de Derechos de Autor sobre Software, Informe de Seguimiento al Estado del Control Interno de la entidad - Informe Pormenorizado, Informe de Seguimiento de la relación de causas que impactan los resultados de avances de gestión presupuestal, contractual y física, en cumplimiento de metas del Plan de Desarrollo (Decreto 370-2014),  Informe de Seguimiento a la Implementación y Sostenibilidad del Sistema Integrado de Gestión  (Decreto 370-2014),  Informe de Seguimiento de la relación de informes presentados y publicados, en cumplimiento de  funciones y sobre ejecución del Programa Anual de Auditorías  (Decreto 370-2014) e Informe de seguimiento al Programa Anual de Auditoria.</t>
  </si>
  <si>
    <t>Se realizó la planificación del Programa Anual de Auditorías Internas para la vigencia 2017, el cual fue aprobado por el Comité del Sistema Integrado de Gestión el día 14 de febrero de 2017 y posteriormente divulgado a todas las dependencias de la Secretaría Distrital de Ambiente, mediante memorando  2017IE46755.</t>
  </si>
  <si>
    <t>Se realizó la revisión y actualización del normograma de acuerdo a lo solicitado por los procesos y de acuerdo a la revisión de los procedimientos en el trimestre, así mismo, se realizó la actualización del normograma complementando todos los ítems relacionados en la modificación del módulo de documentos externos y se realizó su vinculación adecuada con los procedimientos y caracterizaciones.</t>
  </si>
  <si>
    <t>Se realizó el seguimiento continuo al reporte y cumplimiento de las acciones mediante el cual se controla el mapa de riesgos y plan de manejo de riesgos de la SDA y al plan de mejoramiento; dicho seguimiento se realizó a través del aplicativo ISOLUCION en donde reposan las evidencias de cumplimiento o avances generados por los diferentes procesos de la SDA, como estrategia de control se enviaron los resultados del seguimiento para alertar frente a la necesidad del reporte cuando aplicó.</t>
  </si>
  <si>
    <t>Se realizó el seguimiento al cumplimiento de la ejecución del plan de socializaciones a través de la verificación y consolidación de las evidencias de la realización, las cuales corresponden a actas, presentaciones, correos electrónicos entre otros.</t>
  </si>
  <si>
    <t>Se realizó la adopción de cuatro documentos principales del Subsistema de Seguridad de la Información y uno del Subsistema de Seguridad y Salud en el Trabajo acorde a los lineamientos dados en la NTD SIG 001:2011.</t>
  </si>
  <si>
    <t>Se garantizó a través de monitoreos mensuales,  que los mecanismos de contacto con el sujeto obligado y la información de interés de la ciudadanía estuviesen debidamente publicados en el botón de transparencia.  Se envió  comunicación oficial a la Oficina Asesora de Comunicaciones de la SDA   requiriendo un Glosario de la Entidad y un calendario de Eventos de la Entidad que hacen parte de la categoría de Información de Interés a la ciudadanía y que no están publicados o a disposición de la ciudadanía.</t>
  </si>
  <si>
    <t>Se verificó que la información  relacionada con la estructura orgánica y la normatividad de la Entidad continuaran  publicadas en el botón de transparencia de la página web de la misma.  Se envió comunicación oficial a la Subdirección Contractual de la SDA solicitando se ajusten los correos electrónicos de los contratistas; se envió comunicación oficial  a la Dirección de Gestión Corporativa de la SDA  solicitando el documento oficial donde se aprueban las escalas salariales lo cual obedece a la información sobre la estructura orgánica de la Entidad, y se envió comunicación oficial a la Dirección Legal Ambiental de la SDA con el fin de que informen sobre decisiones judiciales que declaren la nulidad de apartes del Decreto Único correspondiente a la categoría de Normatividad, ya que dicha información no se encuentra en el botón de transparencia de la página Web de la Entidad.</t>
  </si>
  <si>
    <t>Se salvaguardó, a través de monitoreos mensuales,  que la información relacionada al presupuesto y la planeación de la Entidad esté contenida en el botón de Transparencia y Acceso a la Información de la página Web de la Entidad.  Se realizaron  tres (3) reuniones con el enlace de transparencia de la Dirección de Planeación y Sistemas de Información Ambiental con el fin de  definir algunos responsables de suministrar la información de algunos ítems de la Matriz de Cumplimiento y sostenibilidad de la Ley de Transparencia.</t>
  </si>
  <si>
    <t>Se verificó que la información contractual, de control de trámites y servicios e instrumentos de gestión de información pública estuviesen publicados en el botón de Transparencia y Acceso a la Información de la página Web  de la Entidad. Se envió comunicación oficial a la Dirección Legal Ambienta de la SDA solicitando las demandas que cursan contra la Entidad, el estado en que se encuentra cada una de ellas, la cuantía o pretensión  de cada una de ellas y el riesgo de pérdida de la demanda; dicha información corresponde a la categoría de control y no se encuentra publicada;  se envió comunicación oficial a la Subdirección Contractual solicitando los informes de supervisión que prueben la ejecución de los diferentes contratos con el fin de cumplir con dicha publicación.</t>
  </si>
  <si>
    <t>Se realizó el seguimiento a la implementación de la Ley 1474 de 2011 y como consecuencia de ello, se revisó el tercer corte cuatrimestral publicado el pasado 13 de enero de 2017 en la página Web de la Entidad, cumpliendo con los términos legales y los requerimientos de ley. Se asistió a la reunión para realizar la propuesta del Plan Anticorrupción y de Atención al Ciudadano de la SDA y discutir en mesa de trabajo del referido Plan de Acción, a fin de dar cabal cumplimiento a la Ley antes mencionada.</t>
  </si>
  <si>
    <t>Realizar evaluación de riesgos institucionales</t>
  </si>
  <si>
    <t xml:space="preserve">Sostenibilidad en la operación y funcionamiento de los puntos de atención al ciudadano de la SDA
</t>
  </si>
  <si>
    <t>Visitas de seguimiento trimestral a la operación de los diferentes puntos de atención</t>
  </si>
  <si>
    <t>Entrenar, capacitar y fortalecer en los temas relacionados con la normatividad, procedimientos, aspectos técnicos, políticas y lineamientos para la atención al ciudadano y prestación de servicios de la SDA</t>
  </si>
  <si>
    <t>Seguimiento a la gestión de los puntos de atención de Atención al ciudadano:
- Realizar el seguimiento y control mensual al 100% de la correspondencia  externa enviada de la SDA.
- Seguimiento a la creación de terceros.
- Seguimiento a la gestión operativa de las ventanillas atención.</t>
  </si>
  <si>
    <t>Adelantar las gestiones interinstitucionales que sean requeridas</t>
  </si>
  <si>
    <t>Gestión y actualización de:
Guía de trámites y servicios,
Mapa callejero
Gestión y actualización del Sistema Único de Información de Trámites - SUIT
Racionalización de los trámites</t>
  </si>
  <si>
    <t>Adelantar los informes periódicos de competencia de Servicio al Ciudadano</t>
  </si>
  <si>
    <t>Revisión y Verificación del cuarto componente del Plan Anticorrupción "Mecanismos para mejorar la Atención Ciudadana"</t>
  </si>
  <si>
    <t>Adelantar y hacer seguimiento a las encuestas de satisfacción del servicio</t>
  </si>
  <si>
    <t>Verificar que la Página Web se encuentre actualizada con la información asociada con el servicio al ciudadano y los puntos donde hace presencia la Secretaria Distrital de Ambiente</t>
  </si>
  <si>
    <t>Realizar el seguimiento y control mensual al 100% de las asignaciones en el sistema de correspondencia al interior de la entidad</t>
  </si>
  <si>
    <t>Realizar el seguimiento al trámite y cierre del 98% de las PQR´s allegadas a la SDA en el marco de las leyes y políticas institucionales de Atención al Ciudadano</t>
  </si>
  <si>
    <t>Realizar seguimiento a la calidad, calidez y oportunidad de la respuesta dada por cada una de las áreas de la entidad</t>
  </si>
  <si>
    <t>Preparación y atención de auditorías de entes externos</t>
  </si>
  <si>
    <t>Verificación del desempeño del Subsistema de Seguridad de la Información</t>
  </si>
  <si>
    <t>Verificación del desempeño del Subsistema de Responsabilidad Social</t>
  </si>
  <si>
    <t>Verificación del desempeño del Subsistema de Seguridad y Salud en el Trabajo</t>
  </si>
  <si>
    <t>Revisión por la Dirección</t>
  </si>
  <si>
    <t>Revisión y actualización del mapa y plan de manejo de riesgos</t>
  </si>
  <si>
    <t>Garantizar que los mecanismos de contacto con el sujeto obligado y la información de interés de la ciudadanía estén debidamente publicados en el botón de transparencia y acceso a la información</t>
  </si>
  <si>
    <t>Verificar que la información  relacionada con la estructura orgánica y la normatividad de la Entidad esté publicada en el botón de Transparencia y Acceso a la Información</t>
  </si>
  <si>
    <t>Salvaguardar que el presupuesto y la planeación de la Entidad estén contenidas en el botón de transparencia y acceso a la información</t>
  </si>
  <si>
    <t>Verificar que la información contractual, de control de trámites y servicios e instrumentos de gestión de información publica estén publicados en el botón de Transparencia y Acceso a la Información</t>
  </si>
  <si>
    <t>Hacer seguimiento al cumplimiento de los componentes del Plan Anticorrupción y de Atención al Ciudadano 2017, al interior de la Entidad</t>
  </si>
  <si>
    <t>Gestionar los Actos administrativos en custodia de la Subsecretaría</t>
  </si>
  <si>
    <t>Promoción y afianzamiento de los valores éticos institucionales y fortalecimiento de la gestión ética</t>
  </si>
  <si>
    <t>Adelantar acciones preventivas disciplinarias</t>
  </si>
  <si>
    <t>Actualizar y mantener la plataforma del SIDD, y el 100% de los expedientes físicos de la oficina</t>
  </si>
  <si>
    <t>Coordinar procesos misionales y proyectos estratégicos para la administración distrital</t>
  </si>
  <si>
    <t>Atender y gestionar la respuesta del 100% de los derechos de petición, radicados en la SDA por parte de concejales, congresistas, y alcaldías locales</t>
  </si>
  <si>
    <t>Dar respuesta oportuna al 100% de las proposiciones, radicadas en la SDA por parte del Concejo de Bogotá y el Congreso de la República</t>
  </si>
  <si>
    <t>Asistir al 100% de los comités de seguimiento estratégico, realizados por la Secretaría Distrital de Gobierno</t>
  </si>
  <si>
    <t>Atender el 100% de los requerimientos sobre comentarios de proyectos de acuerdo y proyectos de ley, radicados por la Secretaría Distrital de Gobierno a la Secretaría Distrital de Ambiente</t>
  </si>
  <si>
    <t>Se realizó la actualización permanente del aplicativo ISOLUCION con las siguientes actividades: cargue de los productos mínimos del MECI (reporte de productos no conformes, informes de autoevaluación de la gestión, encuestas de percepción, Plan de Comunicaciones 2017, informes de pormenorizados del sistema de control interno, informe autoevaluación de la gestión febrero,  informe ejecutivo anual MECI, informe de Gestión de Bienestar e Incentivos 2016, encuesta percepción Atención al Ciudadano - febrero, informe encuesta de percepción PIGA 2016, Plan de Acción Cuatrienal Ambiental PACA 2016-2020,  manual inducción y reinducción)</t>
  </si>
  <si>
    <t>Se realizó la revisión permanente del aplicativo ISOLUCION frente a la actualización documental verificando su coherencia y cumplimiento normativo y políticas de operación del SIG; se realizó el registro en el sistema de los procedimientos aprobados en las Resoluciones 294, 409, 548 y 686 de 2017, se solicitó su publicación en el boletín legal ambiental y se informó al equipo SIG para su socialización.  Igualmente fue registrada en ISOLUCION y remitida para publicación en el boletín legal ambiental, la Circular 001 de 2017.
Se realizó la revisión y ajuste de los procedimientos 126PA04-PR-03 Y 126PM04-PR53,  126PA05-PR-07,  126PA04-PR24, 126PA04-PR25, 126PA05-PR03, 126PA04-PR37, 126PA04-PR03, 126PA06-PR08, 126PA04-PR29, 126PE01-PR05,  126PE01-PR03 y 126PE01-CP01 generando lineamientos a fin de agilizar el trámite y atención, optimizando las actividades para su cargue en FOREST y para ajustarlo a la política de trámite fácil en cuanto a los requisitos solicitados al usuario.</t>
  </si>
  <si>
    <r>
      <rPr>
        <b/>
        <sz val="8"/>
        <color theme="1"/>
        <rFont val="Arial"/>
        <family val="2"/>
      </rPr>
      <t>SITP</t>
    </r>
    <r>
      <rPr>
        <sz val="8"/>
        <color theme="1"/>
        <rFont val="Arial"/>
        <family val="2"/>
      </rPr>
      <t xml:space="preserve">
Atención de requerimientos de información sobre trámites de los concesionarios del SITP a través de Transmilenio relacionados con permisos de vertimientos, conceptos de cero vertimientos y planes de contingencia principalmente.
Revisión acta comité de seguimiento a patios del SITP del 22/12/2016.
Atención de 163 solicitudes sobre viabilidad de predios candidatos por los concesionarios del SITP para patios transitorios.
</t>
    </r>
    <r>
      <rPr>
        <b/>
        <sz val="8"/>
        <color theme="1"/>
        <rFont val="Arial"/>
        <family val="2"/>
      </rPr>
      <t>TEMAS MISIONALES</t>
    </r>
    <r>
      <rPr>
        <sz val="8"/>
        <color theme="1"/>
        <rFont val="Arial"/>
        <family val="2"/>
      </rPr>
      <t xml:space="preserve">
• Revisión de antecedentes y estudios sobre la primera línea de metro de Bogotá relacionada con la gestión de residuos de excavación y demolición.
• Elaboración de los borradores de discurso relacionados con los principales logros 2016 y metas 2018 solicitados por la Alcaldía Mayor.
• Revisión solicitud ante el ICA sobre la suspensión del registro de plantación comercial proyectada por la DLA y la SSFFS del predio denominado Contador y su relación con el plan parcial  adoptado por el decreto 577 de 2015. Rad. 2017EE47858.
• Revisión de los decretos 546 de 2016 por el cual se crea el instituto de protección y bienestar animal y el decreto 019 de 2017 Apoyo a la formulación del proyecto de decreto sobre la creación del Instituto de Bienestar Animal.
• Revisión del plan de acción del convenio 003 Fondiger.
• Remisión respuesta de la CAR 2017ER13414 sobre acciones conjuntas con la SDA para el manejo del Relleno Sanitario Doña Juana.
• Revisión actas del Consejo Directivo de la Unidad de Mantenimiento Vial en relación a los compromisos y decisiones de la SDA.
• Revisión respuesta al Informe Preliminar de Auditoría de Desempeño - “evaluar la contratación de las vigencias 2013 a 30 de junio de 2016, relacionada con el control, manejo, uso, aprovechamiento y disposición de escombros en el distrito”.
• Revisión documentos preliminares sobre la formulación del plan de podas y el capítulo del mismo tema en el manual de silvicultura urbana, zonas verdes y jardinería.
• Revisión informe de la revisión por la dirección y la propuesta de modificación de la resolución 176 de 2015 Por la cual se crea el Comité del Sistema Integrado de Gestión, y se dictan otras disposiciones.
• Revisión Acuerdos de Gestión de los Directivos bajo la responsabilidad de la SGCD.
• Revisión Informe de Solicitud de Acceso a la Información del 01 al 31 de enero de 2017.
• Revisión, elaboración de resumen y atención de los requerimientos de la DLA en relación a la Ley 1801 de 2016 Código de Policía en los temas relacionados con la SDA.
• Revisión de los productos relacionados con el contrato SDA CPS-20160605 concernientes al diagnóstico y propuesta de implementación de la Política de Cero Papel.
• Revisión de los siguientes documentos del grupo de atención al ciudadano:
1. Actualización de subtemas del sector ambiente en el SDQS.
2. Matriz de Habilitaciones y Roles en Forest.
3. Informe Plan Anticorrupción y de Atención al Ciudadano.
4. Revisión informe de seguimiento quejas y reclamos mes de noviembre 2016 - Revisión de los informes de la Veeduría relacionado con la encuesta de percepción del SDQS y el informe de gestión de la Red distrital de quejas y reclamos 2016.
5. Revisión del informe de evaluación y seguimiento a claridad, calidez, coherencia y oportunidad de las respuestas dadas a los requerimientos ciudadanos del mes de noviembre de 2016.
6. Elaboración informe de acciones que se han adelantado para hacer la contratación de la SDA más transparente y reducir los riesgos de corrupción.
7. Revisión Informe de Evaluación y Seguimiento a Claridad, Calidez, Coherencia y Oportunidad de las respuestas dadas a los Requerimientos Ciudadanos del periodo diciembre de 2016.
8. Revisión Estándares e Indicadores de la SDA remitidos por el Grupo de Atención al Ciudadano en la vigencia 2016.
</t>
    </r>
    <r>
      <rPr>
        <b/>
        <sz val="8"/>
        <color theme="1"/>
        <rFont val="Arial"/>
        <family val="2"/>
      </rPr>
      <t>ENTES DE CONTROL</t>
    </r>
    <r>
      <rPr>
        <sz val="8"/>
        <color theme="1"/>
        <rFont val="Arial"/>
        <family val="2"/>
      </rPr>
      <t xml:space="preserve">
• Revisión proyectos de acuerdo 490 de 2016 y 420 de 2016. 
• Atención DP Concejo de Bogotá sobre Asociaciones Público Privadas (2017ER30384-2017EE33218)
• Revisión Derechos de Petición con radicados 2016ER226164, 2016ER218393 y  2016ER0218416 del Concejo de Bogotá.
• Revisión Proyectos de ley 033 de 2016 y 054 de 2016.
• Revisión Derechos de Petición con radicados SDA 2016ER222200, 2016ER225636, 2016ER223737 y 2017ER05682 del Congreso de la República.
• Revisión respuesta Contraloría de la auditoría regular SDA - PAD 2017 - Vigencia Auditada 2016 Rad. 2017ER23292-2017EE26214.
• Compilación solicitud información Veeduría Rad. SDA 2017ER10098 - 2017EE22022.</t>
    </r>
  </si>
  <si>
    <t>Se elaboraron los flashes disciplinarios de los meses de enero relacionado con obligaciones de los interventores, febrero relacionado con la obligación por parte de los funcionarios de mantener actualizada la dirección y teléfono en sus hojas de vida, y marzo relacionado con la respuesta oportuna a derechos de petición y a entes de control. Lo anterior como acciones preventivas de las faltas disciplinarias con el fin de reducir su  ocurrencia.
Se aperturaron catorce (14) nuevas Indagaciones Preliminares; cinco (5) Investigaciones Disciplinarias y se profirieron once  (11) autos de archivo.  Igualmente se efectuó impulso procesal a  cincuenta y  cuatro  (54) expedientes, entendiendo que a cada expediente se le puede realizar uno o más impulsos procesales, como son diligencias de versiones libres, declaraciones juramentadas, práctica y valoración de pruebas, elaboración y sustanciación de autos de apertura de indagaciones preliminares y de autos de apertura de investigaciones disciplinarias, elaboración de edictos y estados, notificaciones personales, autos de cierre de investigación, autos de prórroga de la investigaciones, autos de remisión por competencia y fallos de primera instancia, las cuales reposan en cada uno de los expedientes; todo acorde con el procedimiento disciplinario reglado en la Ley 734 de 2002 y 1474 de 2011. Se cierra el primer trimestre  de 2017 con ochenta y siete (87) expedientes activos.</t>
  </si>
  <si>
    <t>Respecto a la plataforma SIDD se recibió capacitación el día 23 de Marzo en la Dirección Distrital de Asuntos Disciplinarios Alcaldía Mayor  de Bogotá.
El 100% de los expedientes de la oficina se encuentran debidamente rotulados para su identificación, foliados y en el archivo rodante, debidamente separados los activos como los ya archivados.</t>
  </si>
  <si>
    <t>En el primer trimestre del año 2017 (enero, febrero marzo), desde el procedimiento de quejas y/o reclamos se recibió, clasificó, asignó y  se realizó el seguimiento de los derechos de petición (quejas, reclamos, consultas, solicitud de Información o queja ambiental) presentados por  los ciudadanos, consolidando a la fecha  un total de 4.205  PQR´s, discriminadas por mes así:
ENERO: 1.323 
FEBRERO: 1.492
MARZO: 1.390
Y con el fin de  realizar  el seguimiento a  la oportunidad en las respuestas generadas desde la SDA a los ciudadanos o las diferentes entidades del Distrito y teniendo en cuenta los plazos establecidos en la Ley 1755 de 2015, se realiza de forma periódica el informe de Seguimiento a las PQRS, informes que se encuentran publicados en la página de la Secretaría Distrital de Ambiente en el link: http://www.ambientebogota.gov.co/web/sda/seguimiento-a-quejas-y-soluciones</t>
  </si>
  <si>
    <t>Durante el primer trimestre de la vigencia 2017 se realizaron las siguientes actividades en el archivo y custodia de los Actos Administrativos:
• Se realizó la transferencia de resoluciones de la vigencia 2012 al archivo central.
• Se Encarpeto y continúo con la organización del archivo físico de autos y resoluciones de las vigencias en custodia, (2012-2013-2014-2015-2016-2017) se ubicó en cajas, estado actual al día.
• Se levanta inventario de los Autos de la vigencia 2012, para transferencia al archivo central.
• Se Recibieron 496 Resoluciones y 432 Autos originales notificados y ejecutoriados, remitidos a la Subsecretaria General y de Control Disciplinario para su correspondiente custodia.</t>
  </si>
  <si>
    <t>Se atendieron 110 derechos de petición provenientes del Concejo de Bogotá y del Congreso de la República. Todo lo anterior, relacionado con: humedales, estrategias amigables con el ambiente, educación ambiental, la Reserva Thomas Van Der Hammen, el proyecto Ciudad Lagos de Torca, el POZ Norte, políticas de bienestar animal, tratamientos silviculturales, quejas por contaminación en el aire y auditivas,  el cumplimiento de proyectos del Plan de Desarrollo,  información contratos SDA, aplicación de tecnologías limpias en los vehículos, fallo de Cerros Orientales, utilización de llantas en el Distrito Capital, entre otras.</t>
  </si>
  <si>
    <t>Se atendieron oportunamente las Proposiciones: 15, 16, 17, 19, 20, 32, 36, 44, 59, 63, 66, 67, 68, 69, 76, 85, 99, 104, 126, 127, 134, 135, 139, 142, 143, 146, 153, 159, 162, 167, 171, 173, 175 Y 176 de 2017; relacionadas con los humedales del D.C., bici-carriles, el POT, el POZ Norte, el relleno sanitario Doña Juana, pasivos ambientales de la minería, contaminación ambiental en el D.C., inversiones en infraestructura y servicios públicos, Código de Policía, río Bogotá, Centro Comercial de Carnes Matadero Guadalupe, Reserva Thomas Van Der Hammen, Corridas de Toros en el D.C., proyecto Ciudad Lagos de Torca, control urbano, reasentamientos y legalización de barrios, animales de compañía, gestión de la SDA en el año 2016, especialización inteligente en el D.C., cambio climático, y contaminación del aire.</t>
  </si>
  <si>
    <t>Se asistió a los comités de enlace con el Concejo de Bogotá y el Congreso de la República, citados por la Dirección de Relaciones Políticas de la Secretaría Distrital de Gobierno los días: - viernes 27 de enero de 2017, viernes 24 de febrero de 2017 y viernes 31 de marzo de 2017. En dichos comités se trataron y discutieron temas de importancia para la SDA y el Distrito Capital, en relación con el trámite de los proyectos de acuerdos y de ley en curso, las peticiones presentadas por el Congreso de la República y el Concejo de Bogotá y las citaciones e invitaciones realizadas por dichos entes de control político.</t>
  </si>
  <si>
    <t>Se atendieron los Proyectos de Acuerdo 7, 17, 21, 23, 28, 29, 34, 35, 38, 39, 47, 48, 52, 74, 83, 89, 103, 108, 118, 119, 131, 140, 141, 142, 144, 147, 148, 164, 166, 168, 190, 198, 207, 208, 211, 218 y 219 de 2017 y los Proyectos de Ley 01 de 2015, 05 y 054 de 2016, relacionados con: día Bogotá Limpia, reducción de la pérdida y desperdicio de alimentos en Bogotá, política pública vertimientos peligrosos, estrategia de información, educación y comunicación, modificación parcial del Acuerdo 01 del 1998, aprovechamiento de fuentes de energía no convencionales, síndrome del edificio enfermo, divulgación básica de emergencias y contingencias, comparendo ambiental por contaminación auditiva, chorrillos como parque ecológico distrital de humedal, construcción e instalación de baterías sanitarias, Sistema Distrital de Certificación Ambiental, eco-conducción en Bogotá, gestión integral de residuos sólidos, zonas de embellecimiento y apropiación, donación de libros a la Red de Bibliotecas, estrategia de pago por servicios ambientales en Bogotá D.C, red de voluntarios para la atención y protección de la población animal callejera en el Distrito Capital, acciones para prevenir el consumo de sustancias psicoactivas lícitas e ilícitas, presentación anual de obras inconclusas al Concejo, prácticas de agricultura urbana en las instituciones educativas del Distrito de Bogotá, tenedores de animales de compañía,  adaptación y mitigación al cambio climático,  conflictos socio-ambientales con esquemas de pago por servicios ambientales, estándares de calidad y habitabilidad en la vivienda de interés social, creación del Sistema Distrital de Certificación Ambiental de Establecimientos Educativos – SIDICAES, fondo cuenta para la protección animal para el desarrollo de los proyectos de bienestar animal,  entre otros.</t>
  </si>
  <si>
    <t>Se convocó a los gestores de ética en cinco (5) oportunidades, con el fin de avocar los siguientes temas: 1. Revisión y formulación del Plan Anticorrupción y de Atención al Ciudadano en el componente de Gestión Ética para el año 2017, 
2. Para comenzar la recopilación de la información para el informe de Gestión Ética año 2016, 
3. Definir el gestor responsable en la consolidación del informe de gestión ética - año 2016, 
4. Consolidar y revisar el contenido del informe de Gestión Ética año 2016 y 
5.  Proponer el Plan de Acción de Gestión Ética año 2017 y ajustar el informe de Gestión Ética año 2016.</t>
  </si>
  <si>
    <t>El Programa Anual de Auditorías para la vigencia 2017 fue aprobado por el Comité del Sistema Integrado de Gestión el 14 de febrero de la presente vigencia. Se realizó la evaluación de los planes de mejoramiento y los planes de manejo de los riesgos establecidos para la vigencia 2017. Por otra parte, se presentaron todos los informes normativos correspondientes al primer trimestre de 2017, dentro de los términos establecidos por la ley.</t>
  </si>
  <si>
    <t>No se presentaron retrasos</t>
  </si>
  <si>
    <t>No se requirieron acciones pues no se presentaron retrasos</t>
  </si>
  <si>
    <t>Dar aplicación al módulo de Control de Evaluación, establecido por el Modelo Estándar de Control Interno (MECI), a través de la planificación de las auditorías internas a los procesos de la entidad con el fin de determinar las situaciones objeto de mejora o que requieran los correctivos necesario para el cumplimiento normativo y logro de los objetivos institucionales. Así mismo, fortalecer el Sistema Integrado de Gestión con la evaluación y seguimiento de los planes de mejoramiento por procesos y el grado de eficacia de las acciones correctivas y preventivas establecidas en cada uno de los procesos.</t>
  </si>
  <si>
    <t>El programa Anual de Auditoria vigencia 2017 y los Informes normativos se encuentran disponibles en el archivo de gestión de la Oficina de Control Interno y en la página web de la Secretaría Distrital de Ambiente en el link http://www.ambientebogota.gov.co/web/sda/control-interno.</t>
  </si>
  <si>
    <t xml:space="preserve">Matriz de Cumplimiento y Sostenibilidad de la Ley 1712 de 2014, Decreto 103 de 2015 y Resolución Mintic 3564 de 2015. Actas de Reuniones con el delegado de Transparencia de la Dirección de Planeación y Sistemas de Información y Oficina de Control Interno. 
Auditoría e informes normativos que reposan en el archivo de gestión Oficina de Control Interno y que son  publicados en la página web de la SDA (http://www.ambientebogota.gov.co/web/sda/control-interno). </t>
  </si>
  <si>
    <t>La alta dirección y la gerencia del proyecto tienen como objetivo realizar un soporte profesional en temas estratégicos, organizando y dando lineamientos frente a la gestión institucional, tanto al interior de la entidad, como en temas que trascienden la misma y que requieren de un trabajo en equipo con otras entidades tanto del nivel nacional como del distrital, todo en cumplimiento de su misionalidad. 
Desde esta meta y durante el primer trimestre de 2017 se llevaron a cabo varias actividades para el cumplimiento de este objetivo, empezando por la atención de requerimientos de información sobre trámites de los concesionarios del SITP a través de Transmilenio relacionados con permisos de vertimientos, conceptos de cero vertimientos y planes de contingencia principalmente, viabilidad de predios candidatos por los concesionarios del SITP para patios transitorios, revisión de antecedentes y estudios sobre la primera línea de metro de Bogotá relacionada con la gestión de residuos de excavación y demolición, revisión solicitud ante el ICA sobre la suspensión del registro de plantación comercial proyectada por la Dirección Legal Ambiental y la Subdirección de Silvicultura, Flora y Fauna Silvestre, del predio denominado Contador y su relación con el plan parcial  adoptado por el Decreto 577 de 2015, remisión respuesta de la CAR sobre acciones conjuntas con la SDA para el manejo del Relleno Sanitario Doña Juana, revisión documentos preliminares sobre la formulación del plan de podas y el capítulo del mismo tema en el manual de silvicultura urbana, zonas verdes y jardinería, revisión del plan de acción del convenio 003 Fondiger, revisión, elaboración de resumen y atención de los requerimientos de la Dirección Legal Ambiental, en relación a la Ley 1801 de 2016 - Código de Policía en los temas relacionados con la SDA.
De otra parte y frente a los procesos internos de la SDA, se revisó el informe de la revisión por la dirección y la propuesta de modificación de la resolución 176 de 2015 “Por la cual se crea el Comité del Sistema Integrado de Gestión, y se dictan otras disposiciones”, revisión de los productos relacionados con el contrato SDA-CPS-20160605 concernientes al diagnóstico y propuesta de implementación de la Política de Cero Papel, revisión de los informes de la Veeduría relacionados con la encuesta de percepción del SDQS y el informe de gestión de la red distrital de quejas y reclamos 2016, elaboración informe de acciones que se han adelantado para hacer la contratación de la SDA más transparente y reducir los riesgos de corrupción, revisión informe de Evaluación y Seguimiento a Claridad, Calidez, Coherencia y Oportunidad de las respuestas dadas a los Requerimientos Ciudadanos del periodo noviembre y diciembre de 2016.
Como apoyo a la alta dirección en sus relaciones con el Congreso de la República, los Organismos de Control, el Concejo de Bogotá y la Administración Distrital, se atendieron 110 derechos de petición provenientes del Concejo de Bogotá y del Congreso de la República, se atendieron oportunamente las Proposiciones: 15, 16, 17, 19, 20, 32, 36, 44, 59, 63, 66, 67, 68, 69, 76, 85, 99, 104, 126, 127, 134, 135, 139, 142, 143, 146, 153, 159, 162, 167, 171, 173, 175 Y 176 de 2017, y se atendieron los Proyectos de Acuerdo 7, 17, 21, 23, 28, 29, 34, 35, 38, 39, 47, 48, 52, 74, 83, 89, 103, 108, 118, 119, 131, 140, 141, 142, 144, 147, 148, 164, 166, 168, 190, 198, 207, 208, 211, 218 y 219 de 2017 y los Proyectos de Ley 01 de 2015, 05 y 054 de 2016.
Como un soporte técnico-jurídico desde la oficina de Control Disciplinario, se elaboraron los flashes de los meses de enero relacionado con obligaciones de los interventores, febrero relacionado con la obligación por parte de los funcionarios de mantener actualizada la dirección y teléfono en sus hojas de vida, y marzo relacionado con la respuesta oportuna a derechos de petición y a entes de control. Se aperturaron catorce (14) nuevas indagaciones preliminares; cinco (5) investigaciones disciplinarias y se profirieron once  (11) autos de archivo.  Igualmente se efectuó impulso procesal a  cincuenta y  cuatro  (54) expedientes.
Finalmente, como apoyo a la coordinación de la custodia de los Actos Administrativos misionales, se realizó la transferencia de resoluciones de la vigencia 2012 al archivo central, se encarpeto y continúo con la organización del archivo físico de autos y resoluciones de las vigencias en custodia, (2012-2013-2014-2015-2016-2017), se levanta inventario de los autos de la vigencia 2012, para transferencia al archivo central y se recibieron 496 resoluciones y 432 autos originales notificados y ejecutoriados, remitidos a la Subsecretaria General y de Control Disciplinario para su correspondiente custodia.</t>
  </si>
  <si>
    <t>Apoyar la materialización de proyectos estratégicos para la administración distrital
Método para rendir cuentas a los entes de control político acerca de las justificaciones del actuar de la SDA como parte del fortalecimiento democrático de nuestra ciudad.
Participación activa de la entidad en los nuevos proyectos normativos como autoridad ambiental urbana con el fin de avanzar en el desarrollo y actualización jurídica del país.
Cumplir la normatividad vigente en lo relacionado con el control disciplinario (Ley 734 de 2002), garantizando el control de la honestidad y transparencia del actuar de los servidores de la entidad.
Gestión documental y protección de los actos administrativos corporativos de la entidad.</t>
  </si>
  <si>
    <t>Archivo físico de Autos y Resoluciones en custodia y base de datos de Actos Administrativos recibidos; expedientes de procesos disciplinarios que incluyen actas de reparto, indagaciones preliminares, actos administrativos, autos, entre otros documentos relacionados; actas de reunión, conceptos escritos, base de datos de control de respuestas a Derechos de Petición de Concejales, Congresistas, Alcaldías Locales, solicitudes de proposiciones, y solicitudes de comentarios a Proyectos de Acuerdos y de Ley</t>
  </si>
  <si>
    <t>* Se realizó la adopción de cuatro documentos principales del Subsistema de Seguridad de la Información y uno del Subsistema de Seguridad y Salud en el Trabajo.
* Como parte de la mejora continua del Subsistema de gestión de la calidad y del Subsistema de gestión ambiental se finalizó la homologación de las normas ISO 14001 e ISO 9001 en sus versiones 2015 a fin de dar cumplimiento a los nuevos requisitos establecidos y el mantenimiento del SIG. Tarea que había sido adelantada en la vigencia 2016
*Se logró la mejora continua del SIG a través de la actualización permanente del aplicativo ISOLUCION con el cargue de los productos mínimos del MECI y del módulo ambiental y la revisión permanente del aplicativo ISOLUCION frente a la actualización documental verificando su coherencia y cumplimiento normativo, para el periodo y políticas de operación del SIG, por lo que adicional a  la aprobación y publicación de los procedimientos de las Resoluciones 801, 939, 1020, 1127, 1471, 1638, 1694, 2168, 2208 y 2269 de 2016,  se realizó la aprobación de los procedimientos aprobados en la Resoluciones 294, 409, 548 y 686 de 2017
* Se logró mantener el SIG a través del seguimiento a los compromisos de los procesos frente a la implementación del SIG y retroalimentando a los servidores públicos las especificaciones y requisitos de las normas en cumplimiento al plan de socializaciones.
* Se continuó con la implementación del Subsistema de Gestión Documental a través de la correlación entre la guía de trámites, TRD y procesos del sistema FOREST. 
* Se realizó seguimiento a la implementación de la norma NTD- SIG001:2011 en el aplicativo SISIG de la alcaldía mayor de Bogotá. 
* Se realizó el seguimiento continuo al reporte y cumplimiento de las acciones mediante el cual se controla el mapa de riesgos y plan de manejo de riesgos de la SDA y al plan de mejoramiento.
* Es importante recordar que en la vigencia 2016, del Subsistema de Seguridad y Salud en el Trabajo se realizó la consolidación de la descripción socio demográfica, definición de responsabilidades, funciones y autoridades, reglamento de higiene y seguridad industrial, lineamientos e conservación de documentos, lista de chequeo de documentación del SSST, procedimiento de exámenes médicos ocupacionales en el trabajo, profesiograma, notificación personal exámenes médicos ocupacionales, matriz de seguimiento a exámenes médicos ocupacionales, procedimiento y matriz de identificación de peligros y evaluación y valoración de riesgos, procedimiento inspecciones de seguridad y salud en el trabajo, procedimiento de trabajo seguro en alturas y rescate, permiso de trabajo en alturas y lista de chequeo de trabajo en alturas, manual del SSST, entre otros aspectos, durante el primer trimestre de 2017 se atendió la preauditoría de dicho Subsistema, realizada bajo los requisitos de la norma OHSAS 18001.
* Se realizó la proyección, publicación y socialización de la resolución 291 de 2017 que modifica el comité del SIG 
* Se realizó el curso de formación de auditores y conceptos de las normas ISO9001:2015, ISO14001:2015, ISO17025 e ISO27001. 
* Se realizó el reporte MECI- FURAG
* Se realizó la revisión y actualización del normograma en el aplicativo ISOLUCION y su vinculación adecuada con los procedimientos y caracterizaciones.</t>
  </si>
  <si>
    <t>El avance en la implementación del SIG permite la estandarización de las actividades  que desarrolla la entidad, el trabajo en todos los documentos del Sistema de Gestión de Calidad igual optimiza  los recursos humanos y físicos.
• Satisfacción de nuestros Usuarios.
• Se ha logrado la documentación de los procedimientos y registros.
• Se mejoró la comunicación entre dependencias
• Se está dando cumplimiento legal.
• Busca un mayor nivel de pertenencia de los servidores públicos hacia la Entidad.
• Promueve la participación de los servidores en desarrollo de sus actividades.</t>
  </si>
  <si>
    <t xml:space="preserve">Copias de actos Administrativos, Oficios y Memos enviados
Planeación: Normatividad, metas y objetivos (en proceso), sedes, Impactos
Plan de Acción (en proceso de revisión)
Actas de reuniones.
La documentación, herramientas de medición y seguimiento establecido en el SIG a través de la intranet y del aplicativo ISOLUCION de la siguiente información: manual de procesos y procedimientos,  encuestas de percepción e indicadores.  </t>
  </si>
  <si>
    <t>La coordinación de servicio al ciudadano asistió en el primer trimestre del 2017 a mesas de trabajo programadas por entidades como: Veeduría Distrital, Departamento Administrativo de la Función Pública y Secretaria General, en temas como el  desarrollo y corrección de plan anticorrupción 2017 y seguimiento a PQRS, con el fin último de mejorar el servicio prestado en los diversos puntos de atención de la SDA.</t>
  </si>
  <si>
    <t>Durante el primer trimestre del 2017 se realizó seguimiento y control a los 13.405 documentos ingresados a la entidad (radicados), por medio de un reporte diario generado en FOREST scanner, a través del cual se supervisa que los documentos se encuentren completos y se determina la competencia del área a la cual deben ser asignados para su respectivo trámite o respuesta.</t>
  </si>
  <si>
    <t>• Conocimiento de afluencia de personas por punto de atención y tipo de servicios prestados. 
• Identificación de correspondencia ingresada a la entidad y dependencias competentes 
• Avances en la publicación de los trámites y OPAS manejados por la SDA en SUIT en concordancia a la Ley 1474 de 2011
• Cumplimiento con la elaboración y publicación del cuarto componente del PAAC 2017, de acuerdo a las directrices del Decreto 124 del 2016
• Seguimiento a la gestión de los servidores pertenecientes al grupo de servicio al ciudadano 
• Mejoras en la relación interinstitucional con entidades del orden Distrital y Nacional.
• Actualización de datos en aplicativo FOREST de usuarios de la SDA 
• Identificación de oportunidades de mejora en la gestión de los puntos de atención</t>
  </si>
  <si>
    <t>• Recepción, clasificación, asignación  y  seguimiento de peticiones ingresadas a la entidad en criterios de oportunidad, coherencia, claridad y calidez (Enero 1323, febrero 1492, marzo 1390) 
• Generación de reportes mensuales a las dependencias de la SDA sobre el estado frente a los términos de las peticiones asignadas y elaboración de informe de claridad, calidez, coherencia y oportunidad.</t>
  </si>
  <si>
    <t>• Seguimiento a los términos de ley contemplados para las peticiones ingresadas a la entidad. Cumplimiento de normatividad vigente.
• Visualización de estado actual por dependencia de peticiones asignadas
• Supervisión de respuestas emitidas por la entidad en criterios de claridad, coherencia, calidez y oportunidad
• Desarrollo de estrategias de mejoramiento</t>
  </si>
  <si>
    <t>• Formato de control a peticiones del procedimiento Servicio al ciudadano y correspondencia Código: 126PA06-PR08. Anexo 6: 126PA06-PR08-M-6 - Asignación de peticiones
• Reportes mensuales de seguimiento a las respuestas de peticiones 
• Informe mensual de seguimiento a peticiones enero, febrero y marzo de 2017
• Informe de claridad calidez y oportunidad
• FOREST</t>
  </si>
  <si>
    <t>Con el objetivo de fortalecer la transparencia y anticorrupción, y por ende de garantizar el buen uso de los recursos y el acceso de la información, durante el primer trimestre del año 2017,  se realizó el monitoreo o seguimiento de los contenidos en el ámbito de aplicación de la Ley de Transparencia, de esta manera se realizó mantenimiento, verificación y seguimiento a los  ítems que componen la Matriz de Cumplimiento y Sostenibilidad de la Ley 1712 de 2014, Decreto 103 de 2015 y Resolución Mintic 3564 de 2015, lo que permitió concluir lo siguiente: 
• En la categoría de MECANISMOS DE CONTACTO CON EL SUJETO OBLIGADO se está cumpliendo con las publicaciones exigidas por la ley  
• En la categoría de INFORMACION DE INTERES se está cumpliendo con las publicaciones exigidas por ley, a excepción de los ítems  21 ya que no está el contacto con datos abiertos a nivel nacional,  ítem 25 debido a que no tenemos un glosario publicado por la Entidad,  ítem 29 debido a que no está definida la información adicional y útil para los ciudadanos,
• Con relación a la categoría de ESTRUCTURA ORGANICA Y TALENTO HUMANO se está cumpliendo con las publicaciones exigidas por la ley, 
• Con relación a la categoría de NORMATIVIDAD se está cumpliendo con las publicaciones exigidas por la ley, a excepción del ítem 61 debido a que se debe revisar si en el SUIN está toda la información normativa de la Entidad
• En la categoría de PRESUPUESTO se está cumpliendo con las publicaciones exigidas por la ley a excepción de los ítem 83 ya que se debe revisar la existencia del Plan Anti-trámites
• En la categoría de PLANEACION se está cumpliendo con las publicaciones exigidas por la ley a excepción de los ítems 95 ya que no está publicado ni los mecanismos ni los procedimientos que deben seguir los ciudadanos para participar en la formulación de políticas de la gestión institucional, ítem 96 ya que no está consagrado los sujetos que deban participar, ítem 97 debido a que tampoco están los medios presenciales para dicha participación,  ítem 98 ya que no está las áreas responsables de la orientación y vigilancia para su cumplimiento, ítem 99 debido  a que no está publicado el informe de empalme
• En la categoría de CONTROL se está cumpliendo con las publicaciones exigidas por la ley a excepción de los ítems 100 ya que no están los informes de gestión, evaluación y auditoria, ítem 101 debido a que no están los informes enviados al congreso y al concejo distrital, ítem 104 debido a que no están los informes a organismos de control, ítem 107 ya que faltan los enlaces al sitio web del organismo de control donde se encuentran los informes que sean elaborados sobre la Entidad, ítem 111 ya que no está la información de políticas y programas dirigidos a la población vulnerable 
• En la categoría de CONTRATACION se está cumpliendo con la publicaciones exigidas por la ley 
• En la categoría de REGISTRO DE ACTIVO DE INFORMACION se está cumpliendo con las publicaciones exigidas por la ley a excepción de los ítems 128 debido a que el registro de activos de la información falta que este en datos abiertos,  ítem 129 ya que se debe hacer el contacto con datos abiertos nacional, ítem 131 debido a que no se encuentra la descripción de contenidos, ítem 134 ya que no está publicado el formato RAI y el ítem 135 ya que el activo de la información no está público y disponible
En el marco de la Ley 1474 de 2011, se realizó seguimientos al Plan Anticorrupción y Atención al Ciudadano en el mes de Enero de 2017. Se verificó que los 6 componentes del PAAC (mapas de riesgo de corrupción, anti-trámites, rendición de cuentas, atención al ciudadano, transparencia y acceso a la información y gestión ética) de la entidad,  hayan cumplido con los  reportes de avance propuestos por cada una de las áreas para ejecutar en la vigencia 2016. La conclusión general indica que en todas las actividades se llegó a un 100% de ejecución para dicho año. Se apoyó en la realización del Plan Anticorrupción y de Atención al Ciudadano para la vigencia 2017.</t>
  </si>
  <si>
    <t xml:space="preserve">Fortalecer la percepción de transparencia de la SDA al ciudadano,  Congreso de la República, Organismos de Control,  Concejo de Bogotá y la Administración Distrital.
La entidad se encuentra trabajando en pro del cumplimiento de los mandatos de la Ley 1474 de 2011 y 1712 de 2014 con el fin que los ciudadanos tengan mayor facilidad a la hora de conocer el funcionamiento o gestión de la Secretaria Distrital de Ambiente. </t>
  </si>
  <si>
    <t>Para el primer trimestre del año, se han realizado los informes correspondientes a la claridad calidez, coherencia  y oportunidad de las respuestas a PQRS, del  mes de enero y febrero de 2017; informes que tienen como objetivo  elevar el porcentaje de respuestas oportunas y  claras hacia el ciudadano y al interior de la SDA estableciendo parámetros de  transparencia,  eficiencia y oportunidad. 
Por lo anterior se ha desarrollado una metodología descriptiva cuyo objeto es detallar  las respuestas  y poder tomar así las acciones correctivas pertinentes a efecto de brindarle al ciudadano una atención oportuna y eficaz que contribuya al mejoramiento de su calidad de vida.
Nota: El informe del mes de marzo será socializado durante el mes  de abril, toda vez que las  fechas de  vencimiento de términos  así lo requiere, no obstante cabe  aclarar que desde la acción de mejora N° 214 estos informes serán socializados de  forma trimestral.</t>
  </si>
  <si>
    <t>El SIG permite la estandarización de las actividades  que desarrolla la entidad, el trabajo en todos los documentos del Sistema de Gestión de Calidad, igual optimiza  los recursos humanos y físicos.
• Satisfacción de nuestros Usuarios.
• Se ha logrado la documentación de los procedimientos y registros.
• Se mejoró la comunicación entre dependencias
• Se está dando cumplimiento normativo legal vigente.
• Busca un mayor nivel de pertenencia de los servidores públicos hacia la Entidad.
• Facilita la gestión de trámites y servicios por parte de los ciudadanos</t>
  </si>
  <si>
    <t xml:space="preserve">Dar aplicación al módulo de Control de Evaluación, establecido por el Modelo Estándar de Control Interno (MECI), a través de la planificación de las auditorías internas a los procesos de la entidad con el fin de determinar las situaciones objeto de mejora o que requieran los correctivos necesario para el cumplimiento normativo y logro de los objetivos institucionales. Así mismo, fortalecer el Sistema Integrado de Gestión con la evaluación y seguimiento de los planes de mejoramiento por procesos y el grado de eficacia de las acciones correctivas y preventivas establecidas en cada uno de los procesos.
Utilización de herramientas de verificación de la gestión de la SDA y la percepción de la ciudadanía de los trámites y servicios que se prestan como parte de las herramienta de mejora continua.
Fortalecer la percepción de transparencia de la SDA al ciudadano y Congreso de la República, Organismos de Control, el Concejo de Bogotá y la Administración Distrital
La entidad cumplira con los mandatos de ley y los ciudadanos seran conocedores de funcionamiento de la Secretaria Distrital de Ambiente.
Presentación a los entes de control político de las justificaciones del actuar de la SDA como parte del fortalecimiento democrático de nuestra ciudad.
Cumplimiento de normatividad vigente.Supervisión de respuestas emitidas por la entidad en criterios de claridad, coherencia, calidez y oportunidad
•Desarrollo de estrategias de mejoramiento
</t>
  </si>
  <si>
    <t xml:space="preserve">
La entidad cumplirá con los mandatos de la Ley 1474 de 2011 y 1712 de 2014 y los ciudadanos tendran mayor facilidad a la hora de conocer el funcionamiento  de la Secretaria Distrital de Ambiente.</t>
  </si>
  <si>
    <t xml:space="preserve"> Matriz de Cumplimiento y Sostenibilidad de la Ley 1712 de 2014, Decreto 103 de 2015 y Resolución Mintic 3564 de 2015.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Reuniones con el delegado de Transparencia de la DPSIA y OCI.  Comunicados oficiales a a la DLA, DGC, DPSIA, SC de la SDA.                                                       </t>
  </si>
  <si>
    <t xml:space="preserve">Durante el primer trimestre del año 2017 el grupo de servicio al ciudadano de la SDA, realizó entrenamientos en nivel 1 y 2 de lengua de señas colombiana, en cumplimiento al cronograma de capacitación establecido previamente para la vigencia.
De esta manera se busca  garantizar un conocimiento idóneo de los servidores perteneciente a  los diferentes puntos de atención manejados por la entidad, que permite brindar un servicio de calidad y mejorar el canal de comunicación establecido con las personas de discapacidad auditiva.
A continuación doy a conocer entrenamientos realizados y fechas de ejecución:
*  Enero de 2017:  Días  (2,3,4,5,6,10,11,12,13,14) nivel I y los días 25,26,27,30,31 nivel II
* Febrero 2017:  Días  (1,2,3,6,7,8,9,10,13,14,15,16,17,18,20,21,22,23,27,28) nivel II
</t>
  </si>
  <si>
    <t xml:space="preserve">• Formatos de control a la gestión contemplados en el procedimiento Servicio al ciudadano y correspondencia Código: 126PA06-PR08
• Anexo 3: 126PA06-PR08 M-3 Registro y control de servicio al ciudadano en la SDA, Anexo 4: 126PA06-PR08-M-4 Encuesta de Percepción y Satisfacción del servicio prestado, Anexo 5: 126PA06-PR08-M-5 Entrega de documentos, Anexo 9: 126PA06-PR08-M-9 Entrega de documentación para envío a usuarios.
• Informe de gestión puntos de atención enero, febrero y marzo de 2017
• Informe de percepción y satisfacción con el servicio prestado enero, febrero y marzo de 2017
• Reporte FOREST scanner, seguimiento al total de correspondencia ingresada.
• Reporte FOREST creación y actualización de terceros  
• Actas de reunión
• Procedimiento de servicio al ciudadano y correspondencia, código 126PA06-PR08
•Resolución No 00686 del 30 de marzo de 2017
•Cronograma de entrenamientos 2017
•Cronograma de visitas de seguimiento 2017
</t>
  </si>
  <si>
    <t>El programa Anual de Auditoria vigencia 2017 y los Informes normativos se encuentran disponibles en el archivo de gestión de la Oficina de Control Interno y en la página web de la Secretaría Distrital de Ambiente en el link http://www.ambientebogota.gov.co/web/sda/control-interno.
 Informe de gestión puntos de atención enero, febrero y marzo de 2017
Informe de percepción y satisfacción con el servicio prestado enero, febrero y marzo de 2017
Reporte FOREST scanner, seguimiento al total de correspondencia ingresada.
Actas de Reunión
Resolución No 00686 del 30 de marzo de 2017
Cronograma de entrenamientos  Atención al Ciudadano 2017
Cronograma de visitas de seguimiento a puntos de atención 2017
Reportes mensuales de seguimiento a las respuestas de peticiones 
Informe mensual de seguimiento a peticiones enero, febrero y marzo de 2017
Informe de claridad calidez y oportunidad
FOREST
Matriz de Cumplimiento y Sostenibilidad de la Ley 1712 de 2014, Decreto 103 de 2015 y Resolución Mintic 3564 de 2015
base de datos de control de respuestas a Derechos de Petición de Concejales, Congresistas, Alcaldías Locales, solicitudes de proposiciones, y solicitudes de comentarios a Proyectos de Acuerdos y de Ley</t>
  </si>
  <si>
    <t>Copias de actos  Administrativos, Oficios y Memos enviados
Planeación: Normatividad, metas y objetivos (en proceso)
Plan de Acción (en proceso de revisión)
Actas de reuniones.
La documentación, herramientas de medición y seguimiento establecido en el SIG a través de la intranet y del aplicativo ISOLUCION de la siguiente información: Manual de procesos y procedimientos,  encuestas de percepción e indicadores.  
Resolución No 00686 del 30 de marzo de 2017.</t>
  </si>
  <si>
    <r>
      <t>Con el fin de fortalecer y mejorar la gestión al interior de las entidades se busca implementar el Sistema Integrado de Gestión (SIG), el cual, al interior de la Secretaría Distrital de Ambiente, está compuesto por Subsistemas implementados y en procesos de implementación, procesos, procedimientos, formatos, entre otros, que buscan dirigir y evaluar el desempeño institucional en términos de calidad y satisfacción en la prestación de los servicios.
Para el primer trimestre de 2017 y como trabajo adicional al realizado en la vigencia 2016 en pro de la implementación del Subsistema de Seguridad y Salud en el Trabajo (consolidación de la descripción socio demográfica, definición de responsabilidades, funciones y autoridades, reglamento de higiene y seguridad industrial, lineamientos e conservación de documentos, lista de chequeo de documentación del SSST, procedimiento de identificación de requisitos legales y otros requisitos, matriz de identificación de requisitos legales y otros requisitos, procedimiento de exámenes médicos ocupacionales en el trabajo, profesiograma, notificación personal exámenes médicos ocupacionales, matriz de seguimiento a exámenes médicos ocupacionales, procedimiento de identificación de peligros y evaluación y valoración de riesgos, matriz de identificación de peligros y evaluación y valoración de riesgos, procedimiento inspecciones de seguridad y salud en el trabajo, procedimiento de trabajo seguro en alturas y rescate, permiso de trabajo en alturas y lista de chequeo de trabajo en alturas, manual del SSST), se realizó la adopción de un documento principal de dicho Subsistema, y cuatro documentos principales del Subsistema de Seguridad de la Información, y se atendió la pre-auditoría al Subsistema de Seguridad y Salud en el Trabajo realizada bajo los requisitos de la norma OHSAS 18001.
Como parte de la mejora continua del Subsistema de gestión de la calidad y del Subsistema de Gestión Ambiental se finalizó la homologación de las normas ISO 14001 e ISO 9001 en sus versiones 2015 a fin de dar cumplimiento a los nuevos requisitos establecidos y el mantenimiento del SIG, trabajo que se venía realizando desde la vigencia 2016.
Se logró la mejora continua del SIG a través de la actualización permanente del aplicativo ISOLUCION con el cargue de los productos mínimos del MECI y del módulo ambiental y la revisión permanente del aplicativo ISOLUCION frente a la actualización documental verificando su coherencia y cumplimiento normativo, para el periodo y políticas de operación del SIG, por lo que se realizó la aprobación de los procedimientos aprobados en la resolución 294, 409, 548 y 686  de 2017, los cuales suman o complementan la aprobación de los procedimientos mediante las Resoluciones 801, 939, 1020, 1127, 1471, 1638, 1694, 2168, 2208 y 2269 de 2016.
Se continuó con la implementación del Subsistema de Gestión Documental a través de la correlación entre la guía de trámites, TRD y procesos del sistema FOREST. Y como medida de fortalecimiento o mejora se realizó el curso de formación de auditores y conceptos de las normas ISO9001:2015, ISO14001:2015, ISO17025 e ISO27001, dirigido a los servidores de la entidad.
Adicionalmente como aporte al cumplimiento de esta meta PDD, desde la oficina de Control Interno y como equipo evaluador de la implementación, mantenimiento, medición y mejoramiento del SIG, se realizó la planificación del Programa Anual de Auditorías Internas para la vigencia 2017, el cual fue aprobado por el Comité del Sistema Integrado de Gestión el día 14 de febrero de 2017 y posteriormente divulgado a todas las dependencias de la Secretaría, se realizó la evaluación de la implementación de las acciones preventivas formuladas para el manejo de los 42 riesgos de la vigencia 2017, aprobados por el Comité del Sistema Integrado de Gestión, se realizó el primer seguimiento al cumplimiento de las acciones de los Planes de Mejoramiento por Procesos y  los resultados del seguimiento, el avance del cumplimiento de las acciones y el estado de las mismas, así como las recomendaciones para el fortalecimiento del Sistema Integrado de Gestión, se presentaron a los  responsables de proceso
Desde el Direccionamiento Estratégico se revisó el  informe de la actividad denominado “Revisión por la Dirección” la cual está enmarcada en uno de los procedimientos que componen el SIG, y se revisó la propuesta de modificación de la resolución 176 de 2015 “Por la cual se crea el Comité del Sistema Integrado de Gestión, y se dictan otras disposiciones”.
Finalmente, y desde las metas "</t>
    </r>
    <r>
      <rPr>
        <i/>
        <sz val="12"/>
        <color indexed="8"/>
        <rFont val="Arial"/>
        <family val="2"/>
      </rPr>
      <t>Mantener mínimo 8 puntos Habilitados de Atención al Ciudadano</t>
    </r>
    <r>
      <rPr>
        <sz val="12"/>
        <color indexed="8"/>
        <rFont val="Arial"/>
        <family val="2"/>
      </rPr>
      <t>" y "</t>
    </r>
    <r>
      <rPr>
        <i/>
        <sz val="12"/>
        <color indexed="8"/>
        <rFont val="Arial"/>
        <family val="2"/>
      </rPr>
      <t>Seguimiento 100%  PQR´s asignadas respondidas</t>
    </r>
    <r>
      <rPr>
        <sz val="12"/>
        <color indexed="8"/>
        <rFont val="Arial"/>
        <family val="2"/>
      </rPr>
      <t>", se aportó a la sostenibilidad del SIG en el Gobierno Distrital mediante la actualización del procedimiento de servicio al ciudadano y correspondencia, código 126PA06-PR08, por medio de la Resolución N° 00686 del 30 de marzo de 2017. Por otro lado, teniendo en cuenta los principios del SIG con relación a Atención al Ciudadano (satisfacción al ciudadano y comunicación con el cliente), se realizaron encuestas de percepción y satisfacción a la ciudadanía en los diferentes puntos de atención, obteniendo un 97% de satisfacción con el servicio prestado, seguimiento a las respuestas emitidas por la entidad a las perticiones radicadas por la ciudadanía (calidez, coherencia, oportunidad y claridad), y prestación del servicio a la ciudadanía por medio de canales de atención (presencial, telefónico y virtual).</t>
    </r>
  </si>
  <si>
    <t xml:space="preserve"> Se llevó a cabo el informe y análisis de encuestas de percepción y satisfacción del servicio prestado por la SDA en los diferentes puntos de atención, correspondiente al periodo de enero, febrero y marzo del 2017. 
Como resultado de dicha gestión se llevaron a cabo un total de 686 encuestas en los 8 puntos de atención manejados, obteniendo un resultado del 97% de satisfacción con el servicio prestado por la entidad; esta cifra es el resultado de la respuesta emitida por 663 ciudadanos de los 686 encuestados, quienes manifestaron encontrarse satisfechos o muy satisfechos. </t>
  </si>
  <si>
    <r>
      <t xml:space="preserve">1. Revisión  de  formularios, normatividad  y  correcta aplicación de las normas Distritales y Nacionales sobre las tarifas por evaluación Ambiental de los trámites publicados y por publicar en el SUIT.
De dicha manera se efectuó revisión de seis (6) trámites localizados en el aplicativo SUIT del DAFP: Certificación para importar o exportar productos forestales en segundo grado de transformación y los productos de la flora silvestre no obtenidos mediante aprovechamiento del medio natural, Inscripción como acopiador primario de aceites usados en el Distrito,  Permiso ambiental para zoológicos,  Permiso de ocupación de cauces, playas y lechos,  Permiso o autorización para aprovechamiento forestal de árboles aislados., Plan de contingencia para el manejo de derrames de hidrocarburos o sustancias nocivas, los cuales fueron alimentados en la plataforma SUIT.
2. Modificación del texto manejado en el momento "pago" SUIT, para los  trámites: Permiso de Vertimientos y Permiso de Prospección y Exploración de Aguas Subterráneas.
 </t>
    </r>
    <r>
      <rPr>
        <b/>
        <sz val="8"/>
        <rFont val="Arial"/>
        <family val="2"/>
      </rPr>
      <t>“Se realiza la liquidación teniendo en cuenta el tamaño, costos de inversión y costos de operación del proyecto objeto del permiso. Para lo cual la tarifa se liquida con base en la tabla relacionada en el Artículo 13 de la Resolución 5589 de 2011 y los anexos de la Resolución 00288 del 2012.”</t>
    </r>
    <r>
      <rPr>
        <sz val="8"/>
        <rFont val="Arial"/>
        <family val="2"/>
      </rPr>
      <t xml:space="preserve">
3. Se plantea  sugerencias al DAFP en la  actualización de normas de orden Nacional, a través de correo institucional los días 8 y 28 de marzo respectivamente.
</t>
    </r>
    <r>
      <rPr>
        <b/>
        <sz val="8"/>
        <rFont val="Arial"/>
        <family val="2"/>
      </rPr>
      <t xml:space="preserve"> Permiso de vertimientos con número de registro 19376
</t>
    </r>
    <r>
      <rPr>
        <sz val="8"/>
        <rFont val="Arial"/>
        <family val="2"/>
      </rPr>
      <t>En el Decreto 4728 de 2010, se sugiere registrar los Artículos 1, 2, 6, y 7;en la Resolución 1280 de 2010, se sugiere mencionar los Artículos 1 y 2 ; en la Resolución 1514 de 2012, se sugiere registrar los Artículos 1 -6; en la Resolución 2202 se sugiere registrar los Artículo 1 – 5; la Ley 99 de 1993 no contiene articulado que reglamente el trámite permisivo, por tal motivo se sugiere retirar dicho archivo y registrar el que reglamenta la Política Ambiental en Colombia por el Congreso y describe la totalidad del articulado, allí se debe colocar el  Artículo 66.</t>
    </r>
    <r>
      <rPr>
        <b/>
        <sz val="8"/>
        <rFont val="Arial"/>
        <family val="2"/>
      </rPr>
      <t xml:space="preserve">
Permiso de prospección y exploración de aguas subterráneas con  registro 19369
</t>
    </r>
    <r>
      <rPr>
        <sz val="8"/>
        <rFont val="Arial"/>
        <family val="2"/>
      </rPr>
      <t>En la Resolución 1280 de 2010, se sugiere adicionar el Artículo 2, en razón a que tiene relación directa con la aplicación del cobro por evaluación del trámite; en la Resolución 2202 de 2006, se sugiere describir los Artículos 1 – 5; el Artículo 25 de la Ley 962 de 2005 no tiene relación con el trámite del permiso de prospección y exploración, puesto que no reglamenta el trámite, por tal motivo se sugiere retirar del SUIT dentro del fundamento legal del trámite; la Ley 99 de 1993, describe “Notas de Vigencia” y no contiene articulado que reglamente el trámite de Permiso de Vertimientos, por tal motivo se sugiere retirar dicho archivo y registrar el archivo  que reglamenta la Política Ambiental en Colombia por el Congreso y describe la totalidad del articulado, allí se debe colocar el  Artículo 66; el Decreto 2811 de 1974, se sugiere complementar con los Artículos 52, 54, 56, 57, 149-154.</t>
    </r>
  </si>
  <si>
    <t>Durante el primer trimestre del año 2017, se intervino por medio de visitas de seguimiento  la sede principal de la entidad, con el fin de poder realizar un seguimiento detallado a los siguientes aspectos:  condiciones de la infraestructura física del punto de atención, tiempos de espera de la ciudadanía, tipos de servicio prestados, calidad del servicio, manejo de matrices de control del procedimiento de servicio al ciudadano y correspondencia por parte de servidores del punto de atención, seguimiento  de respuestas emitidas por la entidad a peticiones ingresadas, análisis del rendimiento del recurso humano que presta servicio en dicho punto de atención, socialización de acciones de mejora identificadas.
Adicionalmente se desarrolló cronograma de visitas de seguimiento para los puntos de atención manejados por la entidad para la vigencia 2017, el cual se empezó a ejecutar en la sede principal de la entidad, teniendo en cuenta los siguientes criterios: 
• Durante el primer trimestre del año la entidad atendió a 11.633 ciudadanos, de los cuales la sede principal fue el punto de atención presencial que prestó una mayor atención a la ciudadanía al reportar 10.592 ciudadanos, lo cual equivale al 91% de los atendidos por  canal presencial.
• Es el punto de atención manejado por la entidad que cuenta con un mayor número de servidores asignados para prestar asesoría, radicación y demás servicios a la ciudadanía.
Como producto de las visitas de seguimiento realizadas a la sede principal se identificó la importancia de estos espacios, los cuales permiten a la entidad realizar un autocontrol de su servicio y mejorar en la calidad del mismo,  para beneficio de la ciudadanía. Por tal razón es necesario realizar este proceso de seguimiento en los otros puntos de atención durante la vigencia 2017, de acuerdo al cronograma de ejecución desarrollado, para de esta manera garantizar un servicio de calidad a los grupos de interés de la Secretaría Distrital de Ambiente.</t>
  </si>
  <si>
    <t>Se realizó seguimiento al total de la correspondencia enviada por la SDA, logrando así enviar  13.543 documentos a la ciudadania por medio de servicios de motorizados, masivo dirigido expreso y post express, prestados por la empresa contratista 4-72 , por medio de lo cual se busca garantizar una entrega efectiva de las respuesta emitidas por las diferentes dependencias de la entidad a las solicitudes de trámites o servicios realizadas por la ciudadania.
Como parte del seguimiento realizado a la creación de terceros durante el periodo se realizó la creación de 1.374 terceros y  la  modificaron 751.
Como parte del seguimiento realizado a  los 8 puntos de atención manejados  por la SDA,  durante el primer trimestre del año, se atendieron a  11.633 ciudadanos en el canal presencial, distribuidos de la siguiente manera : Súper CADE CAD 30 (427 ciudadanos), Súper CADE Suba (42 ciudadanos), Súper CADE Bosa (37 ciudadanos), Súper CADE Américas (246 ciudadanos), CADE Muzú (98 ciudadanos), CADE Toberín (86 ciudadanos), CADE Fontibón (105 ciudadanos) y Sede Principal (10592), dichos ciudadanos anteriormente mencionado  realizaron 13.405  radicaciones y  779 liquidaciones.</t>
  </si>
  <si>
    <t>Se llevaron a cabo informes de seguimiento y control de los puntos de atención, por medio de la matriz de gestión, matriz de asesoría técnica  y el consolidado de las encuestas de percepción y satisfacción de la ciudadanía con el servicio prestado, donde se identificó la cantidad de usuarios atendidos por canal de atención, el número de radicaciones, liquidaciones y asesorias brindadas en cada uno de los 8 puntos de atención manejados, demostrando así un aumento progresivo en la atención prestada frente a la  vigencia anterior.</t>
  </si>
  <si>
    <t xml:space="preserve">Durante el primer trimestre del año se participó en la elaboración del Plan Anticorrupción y Atención al Ciudadano vigencia 2017,  el cual fue publicado en la página web de la entidad.
En el mes de febrero se publicó el Plan Anticorrupción para la formulación de observaciones o propuestas por parte de la ciudadanía.  Se realizaron ajustes a la actualización del portafolio de Bienes y Servicios de la entidad.
Adicionalmente se asistió a cuatro  mesas de trabajo internas y externas para la elaboración, publicación, revisión y verificación del cuarto componente del PAAC 2017, así:                                                                                                                                                          
• 18 de Enero 2017: mesa de trabajo interna liderada por DPSIA “Estrategias para la construcción del Plan Anticorrupción y de Atención al Ciudadano”
• 26 de Enero de 2017: mesa de trabajo interna liderada por DPSIA “Taller diseño y formulación Plan Anticorrupción y de Atención al Ciudadano”
• 17 de Febrero de 2017: mesa de trabajo con DAFP “Estado de la SDA y aspectos relevantes a tener en cuenta en plan anticorrupción 2017”
• 24 de Febrero de 2017: Mesa de trabajo con DAFP “Corrección Estrategia de Racionalización”  </t>
  </si>
  <si>
    <t xml:space="preserve">Durante el primer trimestre del año 2017, se verifico  la Página Web de la entidad, con el fin de  garantizar que la  información asociada con el servicio al ciudadano y los puntos donde hace presencia la Secretaria Distrital de Ambiente se encuentra actualizada.
Adicionalmente  se emitió certificado de Confiabilidad a la Dirección del Sistema Distrital de Servicio  a la Ciudadanía de la Alcaldía Mayor de Bogotá, cumpliendo con lo requerido por dicha entidad para garantizar que la totalidad de la información relacionada con trámites, servicios, campañas, puntos de atención y demás información de interés a la ciudadanía publicada en la página Web institucional es coherente con la información consignada en a guía de trámies Portal Bogotá.
</t>
  </si>
  <si>
    <t>Con el objetivo de fortalecer la transparencia y anticorrupción, y por ende de garantizar el buen uso de los recursos y el acceso de la información, durante el primer trimestre del año 2017,  se realizó el monitoreo o seguimiento de los contenidos en el ámbito de aplicación de la Ley de Transparencia, de esta manera se realizó mantenimiento, verificación y seguimiento a los  ítems que componen la Matriz de Cumplimiento y Sostenibilidad de la Ley 1712 de 2014, Decreto 103 de 2015 y Resolución Mintic 3564 de 2015, lo que permitió concluir que se implementaron los siguientes ítems conforme a dicha matriz:                                                                                  
* Correo electrónico para notificaciones judiciales en el pie de página principal.
* Correo electrónico para notificaciones judiciales con acuse de recibido al remitente de forma automática.                                                                                                                 
* Escala salarial según las categorías para servidores públicos.                   
* Listado de entidades que integran el sector, con enlace al sitio web de cada una de estas
* Listado de las principales agremiaciones relacionadas con la actividad propia de la entidad.                                                                                                                                   
* Oferta de empleos que incluye la convocatoria para los cargos a proveer.  
* Decisiones judiciales que declaran la nulidad de apartes del decreto único.                                                                                                                                                               
* Plan Anticorrupción y de Atención al Ciudadano de conformidad con el Articulo 73 de la Ley 1474 de 2011.                                                                                                                      
* Número de demandas contra la entidad.                                    
* Estado en que se encuentran las demandas contra la entidad
* Pretensión o cuantía de las demandas contra la entidad.            
* Riesgo de pérdida de las demandas contra la entidad.                                  
En el marco de la Ley 1474 de 2011, la SDA realizó seguimientos al Plan Anticorrupción y Atención al Ciudadano en el mes de Enero de 2017. Se verificó que los 6 componentes del PAAC (mapas de riesgo de corrupción, anti-tramites, rendición de cuentas, atención al ciudadano, transparencia y acceso a la información y gestión ética) de la entidad,  hayan cumplido con los  reportes de avance propuestos por cada una de las áreas para ejecutar en la vigencia 2016. La conclusión general indica que en todas las actividades se llegó a un 100% de ejecución para dicho año. Se apoyó en la realización del Plan Anticorrupción y de Atención al Ciudadano para la vigencia 2017.</t>
  </si>
  <si>
    <t>Durante el primer trimestre del año 2017, la SDA garantizo la sostenibilidad y funcionamiento de los puntos de atención manejados por la entidad registrando de esta manera un incremento considerable en la demanda de los puntos de atención manejados frente al mismo periodo de la vigencia anterior.
De tal manera durante este periodo la entidad atendió un total de 25.316 ciudadanos por medio del canal presencial y canal virtual, superando así la cifra manejada en el año 2016 en donde se registraron 14.663 ciudadanos atendidos, esto consolida un incremento de atención a la ciudadanía del 58%. 
• Canal presencial 
La atención brindada a la ciudadanía en este periodo estuvo distribuida de la siguiente manera en nuestro “canal presencial” puntos de atención al ciudadano: Súper CADE CAD 30 (427 ciudadanos), Súper CADE Suba (42 ciudadanos), Súper CADE Bosa (37 ciudadanos), Súper CADE Américas (246 ciudadanos), CADE Muzú (98 ciudadanos), CADE Toberín (86 ciudadanos), CADE Fontibón (105 ciudadanos) y Sede Principal (10592), consolidando así un total para el canal presencial de (11.633 ciudadanos atendidos).
Frente a este número de ciudadanos atendidos, la sede principal fue el punto que prestó una mayor atención a la ciudadanía al reportar 10592 ciudadanos en el primer trimestre del año, lo cual equivale al 91% de los atendidos por la entidad, a través del canal presencial.
Es así que se presentó un incremento significativo en ciudadanos atendidos por medio de este canal, al pasar de 10.010 ciudadanos en el mismo periodo del año 2016, a 11.633, logrando un incremento del 16%. 
• Canal virtual 
El canal virtual de la entidad se ha venido consolidado como un espacio importante para prestar servicio a la ciudadanía, pues durante el periodo se atendieron un total 13.683 ciudadanos, los cuales recibieron servicios de liquidación o radicación de trámites y servicios parcialmente virtuales, aspecto que sin duda alguna soporta el incremento presentado de ciudadanos atendidos entre la vigencia actual y el año 2016.
• Recurso humano 
En los puntos de atención manejados por la entidad se contó con personal técnico y profesional para la atención al ciudadano, buscando de esta manera generar un valor agregado al servicio y garantizar la calidad en la información brindada a la ciudadanía en temas alusivos a trámites y servicios. 
En el mes de marzo de 2017 y como producto de un  proceso de reorganización del equipo de trabajo de servicio al ciudadano y correspondencia, se requirió cerrar provisionalmente 6 puntos de atención correspondientes a la Red CADE, a causa  de la llegada de nuevos servidores al equipo de trabajo quienes requirieron un proceso de acondicionamiento institucional, dichas personas requirieron de entrenamiento en materia de protocolos del servicio a la ciudadanía,  procesos, trámites y servicios que presta la Entidad y principios y valores éticos institucionales, para de esta manera garantizar la calidad del servicio y la operatividad de los ocho puntos manejados por la entidad durante la vigencia.
• Actualización del procedimiento servicio al ciudadano y correspondencia 
Adicionalmente en el mes de marzo de 2017 quedo en firme la actualización del procedimiento de servicio al ciudadano y correspondencia, código 126PA06-PR08, por medio de la Resolución N° 00686 del 30 de marzo de 2017, el cual unifica las actividades desarrolladas por el grupo de servicio al ciudadano, en un solo procedimiento que busca lograr eficiencia institucional y claridad en las acciones realizadas por la entidad para los diferentes usuarios de la SDA.</t>
  </si>
  <si>
    <r>
      <t xml:space="preserve">Tal y como se mencionó en la formulación del proyecto, la SDA aportó a través de éste a los siguientes cuatro (4) componentes:
</t>
    </r>
    <r>
      <rPr>
        <b/>
        <sz val="12"/>
        <color indexed="8"/>
        <rFont val="Arial"/>
        <family val="2"/>
      </rPr>
      <t>1. Control Interno</t>
    </r>
    <r>
      <rPr>
        <sz val="12"/>
        <color indexed="8"/>
        <rFont val="Arial"/>
        <family val="2"/>
      </rPr>
      <t xml:space="preserve">
La oficina de Control Interno, realizó la planificación del Programa Anual de Auditorías Internas para la vigencia 2017, el cual fue aprobado por el Comité del Sistema Integrado de Gestión el día 14 de febrero de 2017 y posteriormente divulgado a todas las dependencias de la Secretaría, se realizó la evaluación de la implementación de las acciones preventivas formuladas para el manejo de los 42 riesgos de la vigencia 2017, aprobados por el Comité del Sistema Integrado de Gestión. Se realizó el primer seguimiento al cumplimiento de las acciones de los Planes de Mejoramiento por Procesos y  los resultados del seguimiento, el avance del cumplimiento de las acciones y el estado de las mismas, así como las recomendaciones para el fortalecimiento del Sistema Integrado de Gestión. Se presentaron a los  responsables de proceso los informes correspondientes a los meses de enero, febrero y marzo de 2017, como son: Evaluación al Sistema de Control Interno Contable, Informe Ejecutivo Anual  (Vigencia 2016), Evaluación Institucional a la Gestión por Dependencias, Informe de Seguimiento y Control de Acciones del Plan  Anticorrupción y Atención al Ciudadano, Informe de Seguimiento y Verificación, sobre cumplimiento de normas en materia de Derechos de Autor sobre Software, Informe de Seguimiento al Estado del Control Interno de la Entidad - Informe Pormenorizado, Informe de Seguimiento de la relación de causas que impactan los resultados de avances de gestión presupuestal, contractual y física, en cumplimiento de metas del Plan de Desarrollo (Decreto 370-2014),  Informe de Seguimiento a la Implementación y Sostenibilidad del Sistema Integrado de Gestión  (Decreto 370-2014), Informe de Seguimiento de la relación de informes presentados y publicados en cumplimiento de  funciones y sobre ejecución del Programa Anual de Auditorías  (Decreto 370-2014) e Informe de seguimiento al Programa Anual de Auditoria.
</t>
    </r>
    <r>
      <rPr>
        <b/>
        <sz val="12"/>
        <color indexed="8"/>
        <rFont val="Arial"/>
        <family val="2"/>
      </rPr>
      <t>6. Gobierno en línea</t>
    </r>
    <r>
      <rPr>
        <sz val="12"/>
        <color rgb="FF00B0F0"/>
        <rFont val="Arial"/>
        <family val="2"/>
      </rPr>
      <t xml:space="preserve">
</t>
    </r>
    <r>
      <rPr>
        <sz val="12"/>
        <rFont val="Arial"/>
        <family val="2"/>
      </rPr>
      <t>Se llevo a cabo la revisión de seis (6) trámites localizados en el aplicativo SUIT del DAFP:
•Certificación para importar o exportar productos forestales en segundo grado de transformación y los productos de la flora silvestre no obtenidos mediante aprovechamiento del medio natural.
• Inscripción como acopiador primario de aceites usados en el Distrito.
• Permiso ambiental para zoológicos.  
• Permiso de ocupación de cauces, playas y lechos. 
• Permiso o autorización para aprovechamiento forestal de árboles aislados.
•Plan de contingencia para el manejo de derrames de hidrocarburos o sustancias nocivas.
Dicha revisión fue realizada frente a los  formularios manejados,  normatividad  y  utilización  de  normas Distritales y Nacionales en las tarifas por evaluación ambiental de los trámites publicados y por publicar del SUIT.</t>
    </r>
    <r>
      <rPr>
        <sz val="12"/>
        <color rgb="FFFF0000"/>
        <rFont val="Arial"/>
        <family val="2"/>
      </rPr>
      <t xml:space="preserve">
</t>
    </r>
    <r>
      <rPr>
        <sz val="12"/>
        <rFont val="Arial"/>
        <family val="2"/>
      </rPr>
      <t xml:space="preserve">Se procedió a realizar correcciones planteadas por el DAFP de modificación del texto manejado en el  momento "pago" SUIT, 
alusivas al soporte legal de las tarifas de cobro establecidas para los siguientes trámites:
• Permiso de Vertimientos 
•  Permiso de Prospección y Exploración de Aguas Subterráneas
El texto modificado quedo de la siguiente manera: </t>
    </r>
    <r>
      <rPr>
        <b/>
        <sz val="12"/>
        <rFont val="Arial"/>
        <family val="2"/>
      </rPr>
      <t xml:space="preserve"> “Se realiza la liquidación teniendo en cuenta el tamaño, costos de inversión y costos de operación del proyecto objeto del permiso. Para lo cual la tarifa se liquida con base en la tabla relacionada en el Artículo 13 de la Resolución 5589 de 2011 y los anexos de la Resolución 00288 del 2012.”</t>
    </r>
    <r>
      <rPr>
        <sz val="12"/>
        <color indexed="8"/>
        <rFont val="Arial"/>
        <family val="2"/>
      </rPr>
      <t xml:space="preserve">
Adicionalmente se plantearon sugerencias al DAFP en la  actualización de normas de orden Nacional, a través de correo institucional los días 8 y 28 de marzo respectivamente, así:</t>
    </r>
    <r>
      <rPr>
        <sz val="12"/>
        <color rgb="FF00B0F0"/>
        <rFont val="Arial"/>
        <family val="2"/>
      </rPr>
      <t xml:space="preserve">
</t>
    </r>
    <r>
      <rPr>
        <b/>
        <sz val="12"/>
        <rFont val="Arial"/>
        <family val="2"/>
      </rPr>
      <t>Permiso de vertimientos con número de registro 19376</t>
    </r>
    <r>
      <rPr>
        <sz val="12"/>
        <rFont val="Arial"/>
        <family val="2"/>
      </rPr>
      <t xml:space="preserve">
En el Decreto 4728 de 2010, se sugiere registrar los Artículos 1, 2, 6, y 7;en la Resolución 1280 de 2010, se sugiere mencionar los Artículos 1 y 2 ; en la Resolución 1514 de 2012, se sugiere registrar los Artículos 1 -6; en la Resolución 2202 se sugiere registrar los Artículo 1 – 5; la Ley 99 de 1993 no contiene articulado que reglamente el trámite permisivo, por tal motivo se sugiere retirar dicho archivo y registrar el que reglamenta la Política Ambiental en Colombia por el Congreso y describe la totalidad del articulado, allí se debe colocar el  Artículo 66.</t>
    </r>
    <r>
      <rPr>
        <sz val="12"/>
        <color rgb="FFFF0000"/>
        <rFont val="Arial"/>
        <family val="2"/>
      </rPr>
      <t xml:space="preserve">
</t>
    </r>
    <r>
      <rPr>
        <b/>
        <sz val="12"/>
        <rFont val="Arial"/>
        <family val="2"/>
      </rPr>
      <t>Permiso de prospección y exploración de aguas subterráneas con  registro 19369</t>
    </r>
    <r>
      <rPr>
        <sz val="12"/>
        <color rgb="FFFF0000"/>
        <rFont val="Arial"/>
        <family val="2"/>
      </rPr>
      <t xml:space="preserve">
</t>
    </r>
    <r>
      <rPr>
        <sz val="12"/>
        <rFont val="Arial"/>
        <family val="2"/>
      </rPr>
      <t>En la Resolución 1280 de 2010, se sugiere adicionar el Artículo 2, en razón a que tiene relación directa con la aplicación del cobro por evaluación del trámite; en la Resolución 2202 de 2006, se sugiere describir los Artículos 1 – 5; el Artículo 25 de la Ley 962 de 2005 no tiene relación con el trámite del permiso de prospección y exploración, puesto que no reglamenta el trámite, por tal motivo se sugiere retirar del SUIT dentro del fundamento legal del trámite; la Ley 99 de 1993, describe “Notas de Vigencia” y no contiene articulado que reglamente el trámite de Permiso de Vertimientos, por tal motivo se sugiere retirar dicho archivo y registrar el archivo  que reglamenta la Política Ambiental en Colombia por el Congreso y describe la totalidad del articulado, allí se debe colocar el  Artículo 66; el Decreto 2811 de 1974, se sugiere complementar con los Artículos 52, 54, 56, 57, 149-154.</t>
    </r>
    <r>
      <rPr>
        <sz val="12"/>
        <color indexed="8"/>
        <rFont val="Arial"/>
        <family val="2"/>
      </rPr>
      <t xml:space="preserve">
</t>
    </r>
    <r>
      <rPr>
        <b/>
        <sz val="12"/>
        <color indexed="8"/>
        <rFont val="Arial"/>
        <family val="2"/>
      </rPr>
      <t>7. Rendición de cuentas</t>
    </r>
    <r>
      <rPr>
        <sz val="12"/>
        <color indexed="8"/>
        <rFont val="Arial"/>
        <family val="2"/>
      </rPr>
      <t xml:space="preserve">
Teniendo en cuenta que este componente se articula a lo que establece la Ley 1474 de 2011, y 1712 de 2014, “Por las cuales se dictan normas orientadas a fortalecer los mecanismos de prevención, investigación y sanción de actos de corrupción y la efectividad del control de la gestión pública”, la SDA, durante el primer trimestre de 2017, realizó el monitoreo o seguimiento de los contenidos en el ámbito de aplicación de la Ley de Transparencia, de esta manera se realizó mantenimiento, verificación y seguimiento a los  ítems que componen la Matriz de Cumplimiento y Sostenibilidad de la Ley 1712 de 2014, Decreto 103 de 2015 y Resolución Mintic 3564 de 2015, y en el marco de la Ley 1474 de 2011, se realizó seguimientos al Plan Anticorrupción y Atención al Ciudadano en el mes de Enero de 2017. Se verificó que los 6 componentes del PAAC (mapas de riesgo de corrupción, anti-trámites, rendición de cuentas, atención al ciudadano, transparencia y acceso a la información y gestión ética) de la Entidad,  hayan cumplido con los  reportes de avance propuestos por cada una de las áreas para ejecutar en la vigencia 2016. La conclusión general indica que en todas las actividades se llegó a un 100% de ejecución para dicho año. Se apoyó en la realización del Plan Anticorrupción y de Atención al Ciudadano para la vigencia 2017, en el componente de Gestión Ética se creó el subcomponente “Fortalecimiento del accionar ético de los servidores de la Entidad a través del programa de gestión ética institucional”, se crearon las actividades a desarrollar “diseño y formulación del plan de acción año 2017, socialización del programa de gestión ética de la SDA  y la implementación de las acciones previstas para la vigencia”, se creó la meta “realización del Plan de Acción de Ética para la vigencia 2017, 80% de cobertura de funcionarios y contratistas en la socialización del programa de gestión Ética e implementar  el 100% de las acciones contenidas en el plan de acción de ética vigencia 2017”, y se creó el cronograma para todo lo anterior.
</t>
    </r>
    <r>
      <rPr>
        <b/>
        <sz val="12"/>
        <color indexed="8"/>
        <rFont val="Arial"/>
        <family val="2"/>
      </rPr>
      <t>8. Atención al Ciudadano</t>
    </r>
    <r>
      <rPr>
        <sz val="12"/>
        <color indexed="8"/>
        <rFont val="Arial"/>
        <family val="2"/>
      </rPr>
      <t xml:space="preserve">
La SDA le apuesta a tener un servicio integral de cara al ciudadano, incluyendo aspectos de eficiencia, oportunidad y calidad por tal razón no se puede permitir que se detenga cualquiera de las etapas que hacen parte de los procesos asociados a trámites, servicios y respuesta a PQRs (a través del SDQS – aplicativo distrital).
A través de la meta proyecto de inversión “Mantener mínimo 8 puntos habilitados de Atención al Ciudadano”, durante el primer trimestre de la vigencia en curso se realizó seguimiento a la gestión en los 8 puntos de atención al ciudadano, teniendo en cuenta los siguientes criterios: 
•Durante este periodo la entidad atendió un total de 25.316 ciudadanos por medio del canal presencial y canal virtual, superando así la cifra manejada en el año 2016 en donde se registraron 14.663 ciudadanos atendidos, esto consolida un incremento de atención a la ciudadanía del 58%. 
</t>
    </r>
    <r>
      <rPr>
        <b/>
        <sz val="12"/>
        <color indexed="8"/>
        <rFont val="Arial"/>
        <family val="2"/>
      </rPr>
      <t xml:space="preserve">Canal presencial </t>
    </r>
    <r>
      <rPr>
        <sz val="12"/>
        <color indexed="8"/>
        <rFont val="Arial"/>
        <family val="2"/>
      </rPr>
      <t xml:space="preserve">
La atención brindada a la ciudadanía en este periodo estuvo distribuida de la siguiente manera en nuestro “canal presencial” puntos de atención al ciudadano: Súper CADE CAD 30 (427 ciudadanos), Súper CADE Suba (42 ciudadanos), Súper CADE Bosa (37 ciudadanos), Súper CADE Américas (246 ciudadanos), CADE Muzú (98 ciudadanos), CADE Toberín (86 ciudadanos), CADE Fontibón (105 ciudadanos) y Sede Principal (10592), consolidando así un total para el canal presencial de (11.633 ciudadanos atendidos).
Frente a este número de ciudadanos atendidos, la sede principal fue el punto que prestó una mayor atención a la ciudadanía al reportar 10592 ciudadanos en el primer trimestre del año, lo cual equivale al 91% de los atendidos por la entidad, a través del canal presencial.
Es así que se presentó un incremento significativo en ciudadanos atendidos por medio de este canal de atención, al pasar de 10.010 ciudadanos en el mismo periodo del año 2016 a 11.633. Alcanzando así un incremento del 16%. 
</t>
    </r>
    <r>
      <rPr>
        <b/>
        <sz val="12"/>
        <color indexed="8"/>
        <rFont val="Arial"/>
        <family val="2"/>
      </rPr>
      <t xml:space="preserve">Canal virtual </t>
    </r>
    <r>
      <rPr>
        <sz val="12"/>
        <color indexed="8"/>
        <rFont val="Arial"/>
        <family val="2"/>
      </rPr>
      <t xml:space="preserve">
El canal virtual de la entidad se ha venido consolidado como un espacio importante para prestar servicio a la ciudadanía, pues durante el periodo se atendieron un total 13.683 ciudadanos, los cuales recibieron servicios de liquidación o radicación de trámites y servicios parcialmente virtuales, aspecto que sin duda alguna soporta el incremento presentado de ciudadanos atendidos entre la vigencia actual y el año 2016.
</t>
    </r>
    <r>
      <rPr>
        <b/>
        <sz val="12"/>
        <color indexed="8"/>
        <rFont val="Arial"/>
        <family val="2"/>
      </rPr>
      <t xml:space="preserve">Recurso humano </t>
    </r>
    <r>
      <rPr>
        <sz val="12"/>
        <color indexed="8"/>
        <rFont val="Arial"/>
        <family val="2"/>
      </rPr>
      <t xml:space="preserve">
En los puntos de atención manejados por la entidad se contó con personal técnico y profesional para la atención al ciudadano, buscando de esta manera generar un valor agregado al servicio y garantizar la calidad en la información brindada a la ciudadanía en temas alusivos a trámites y servicios. 
En el mes de marzo de 2017 y como producto de un  proceso de reorganización del equipo de trabajo de servicio al ciudadano y correspondencia, se requirió cerrar provisionalmente 6 puntos de atención correspondientes a la Red CADE, a causa  de la llegada de nuevos servidores al equipo de trabajo quienes requirieron un proceso de acondicionamiento institucional, dichas personas contaran  con entrenamiento sobre protocolos del servicio a la ciudadanía,  trámites y servicios que presta la entidad y principios y valores éticos institucionales, para de esta manera garantizar la calidad del servicio y la operatividad de los ocho puntos manejados por la entidad durante el mes de abril de 2017.
• Visitas de seguimiento a la operación de los puntos de atención 
• Entrenamientos realizados en los meses de enero y febrero de 2017 en Lenguaje de Señas - nivel 1 y nivel 2.
• Número de documentos enviados en el primer trimestre del año por medio del servicio de correspondencia externa enviada. (13.543) documentos. 
• Creación de terceros en el trimestre (1374) y modificaciones (751) 
• </t>
    </r>
    <r>
      <rPr>
        <sz val="12"/>
        <rFont val="Arial"/>
        <family val="2"/>
      </rPr>
      <t xml:space="preserve">Satisfacción del cliente con el servicio prestado por la entidad 97%. Esta cifra es el resultado de la respuesta emitida por 663 ciudadanos de los 686 participantes, quienes manifestaron encontrarse satisfechos o muy satisfechos con el servicio prestado por los asesores de la SDA
• Asistencia a cuatro  mesas de trabajo internas y externas para la elaboración, publicación, revisión y verificación del cuarto componente del PAAC 2017, así:                                                                                                                                                                                
a) 8 de Enero 2017: mesa de trabajo interna liderada por DPSIA “Estrategias para la construcción del Plan Anticorrupción y de Atención al Ciudadano”
b) 26 de Enero de 2017: mesa de trabajo interna liderada por DPSIA “Taller diseño y formulación Plan Anticorrupción y de Atención al Ciudadano”
c) 17 de Febrero de 2017: mesa de trabajo con DAFP “Estado de la SDA y aspectos relevantes a tener en cuenta en plan anticorrupción 2017”
d) 24 de Febrero de 2017: Mesa de trabajo con DAFP “Corrección Estrategia de Racionalización”  </t>
    </r>
    <r>
      <rPr>
        <sz val="12"/>
        <color rgb="FF00B0F0"/>
        <rFont val="Arial"/>
        <family val="2"/>
      </rPr>
      <t xml:space="preserve">
</t>
    </r>
    <r>
      <rPr>
        <sz val="12"/>
        <rFont val="Arial"/>
        <family val="2"/>
      </rPr>
      <t xml:space="preserve">•  Actualización del procedimiento de servicio al ciudadano y correspondencia, código 126PA06-PR08, por medio de la Resolución No 00686 del 30 de marzo de 2017, el cual busca lograr eficiencia institucional y claridad en las acciones realizadas por la entidad para los diferentes usuarios de la SDA. </t>
    </r>
    <r>
      <rPr>
        <sz val="12"/>
        <color indexed="8"/>
        <rFont val="Arial"/>
        <family val="2"/>
      </rPr>
      <t xml:space="preserve">
• Recepción, clasificación, asignación  y  seguimiento de peticiones ingresadas a la entidad en criterios de oportunidad, coherencia, claridad y calidez (Enero 1323, febrero 1492, marzo 1390) para un total de 4,205
• Generación de reportes mensuales a las dependencias de la SDA sobre el estado frente a los términos de las peticiones asignadas y elaboración de informe de claridad, calidez, coherencia y oportunidad.
Finalmente es importante resaltar que la meta proyecto de inversión "Operar un proceso de Direccionamiento Estratégico", aporta al Índice de Gobierno Abierto desde el relaciones con el Congreso de la República, los Organismos de Control, el Concejo de Bogotá y la Administración Distrital, a través de la vigilancia que estos  ejercen, y las respuestas dadas por la SDA a los requerimientos, solicitudes de información, derechos de petición, conceptos a proposiciones, comentarios a proyectos de Acuerdo y proyectos de Ley, entre otros, que para el primer trimestre de 2017 sumaron 181 respuestas.</t>
    </r>
  </si>
  <si>
    <t>Seguimiento a la gestión desarrollado en los 8 puntos de atención al ciudadano durante el primer trimestre del año, teniendo en cuenta los siguientes criterios: 
•Durante este periodo la entidad atendió un total de 25.316 ciudadanos por medio del canal presencial y canal virtual, superando así la cifra manejada en el año 2016 en donde se registraron 14.663 ciudadanos atendidos, esto consolida un incremento de atención a la ciudadanía del 58%. 
• Canal presencial 
La atención brindada a la ciudadanía en este periodo estuvo distribuida de la siguiente manera en nuestro “canal presencial” puntos de atención al ciudadano: Súper CADE CAD 30 (427 ciudadanos), Súper CADE Suba (42 ciudadanos), Súper CADE Bosa (37 ciudadanos), Súper CADE Américas (246 ciudadanos), CADE Muzú (98 ciudadanos), CADE Toberín (86 ciudadanos), CADE Fontibón (105 ciudadanos) y Sede Principal (10592), consolidando así un total para el canal presencial de (11.633 ciudadanos atendidos).
Frente a este número de ciudadanos atendidos, la sede principal fue el punto que prestó una mayor atención a la ciudadanía al reportar 10592 ciudadanos en el primer trimestre del año, lo cual equivale al 91% de los atendidos por la entidad, a través del canal presencial.
Es así que se presentó un incremento significativo en ciudadanos atendidos por medio de este canal de atención, al pasar de 10.010 ciudadanos en el mismo periodo del año 2016 a 11.633. Alcanzando así un incremento del 16%. 
• Canal virtual 
El canal virtual de la entidad se ha venido consolidado como un espacio importante para prestar servicio a la ciudadanía, pues durante el periodo se atendieron un total 13.683 ciudadanos, los cuales recibieron servicios de liquidación o radicación de trámites y servicios parcialmente virtuales, aspecto que sin duda alguna soporta el incremento presentado de ciudadanos atendidos entre la vigencia actual y el año 2016.
• Recurso humano 
En los puntos de atención manejados por la entidad se contó con personal técnico y profesional para la atención al ciudadano, buscando de esta manera generar un valor agregado al servicio y garantizar la calidad en la información brindada a la ciudadanía en temas alusivos a trámites y servicios. 
En el mes de marzo de 2017 y como producto de un  proceso de reorganización del equipo de trabajo de servicio al ciudadano y correspondencia, se requirió cerrar provisionalmente 6 puntos de atención correspondientes a la Red CADE, a causa  de la llegada de nuevos servidores al equipo de trabajo quienes requirieron un proceso de acondicionamiento institucional, dichas personas contaran  con entrenamiento sobre protocolos del servicio a la ciudadanía,  trámites y servicios que presta la entidad y principios y valores éticos institucionales, para de esta manera garantizar la calidad del servicio y la operatividad de los ocho puntos manejados por la entidad durante el mes de abril de 2017.
• Visitas de seguimiento a la sede principal en coherencia al cronograma planteado para la vigencia,  con el fin de garantizar la operatividad  de los puntos de atención.
• Entrenamientos realizados en los meses de enero y febrero de 2017 en LSC nivel 1 y nivel 2.
• Número de documentos enviados en el primer trimestre del año por medio del servicio de correspondencia externa enviada. (13.543) documentos. 
• Creación de terceros en el trimestre (1374) y modificaciones (751) 
• Satisfacción del cliente con el servicio prestado por la entidad 97% 
• Revisión de seis trámites para publicación en SUIT 
• Participación en la elaboración del Plan Anticorrupción y Atención al Ciudadano vigencia 2017,  el cual fue publicado en la página web de la entidad en el mes de febrero para la formulación de observaciones o propuestas por parte de la ciudadanía y socialización del documento final.  Asistencia a mesas de trabajo para seguimiento y mejoramiento del cuarto componente del PACC 2017; y ajustes a la actualización del portafolio de Bienes y Servicios de la entidad.
• Actualización del procedimiento de servicio al ciudadano y correspondencia, código 126PA06-PR08, por medio de la Resolución N° 00686 del 30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</si>
</sst>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quot;$&quot;\ * #,##0_);_(&quot;$&quot;\ * \(#,##0\);_(&quot;$&quot;\ * &quot;-&quot;??_);_(@_)"/>
    <numFmt numFmtId="176" formatCode="_-* #,##0\ &quot;€&quot;_-;\-* #,##0\ &quot;€&quot;_-;_-* &quot;-&quot;??\ &quot;€&quot;_-;_-@_-"/>
  </numFmts>
  <fonts count="30">
    <font>
      <sz val="11"/>
      <color theme="1"/>
      <name val="Calibri"/>
      <family val="2"/>
      <scheme val="minor"/>
    </font>
    <font>
      <sz val="10"/>
      <name val="Arial"/>
      <family val="2"/>
    </font>
    <font>
      <sz val="11"/>
      <color theme="1"/>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2"/>
      <name val="Arial"/>
      <family val="2"/>
    </font>
    <font>
      <sz val="8"/>
      <name val="Arial"/>
      <family val="2"/>
    </font>
    <font>
      <b/>
      <sz val="8"/>
      <name val="Arial"/>
      <family val="2"/>
    </font>
    <font>
      <sz val="11"/>
      <color indexed="8"/>
      <name val="Arial"/>
      <family val="2"/>
    </font>
    <font>
      <sz val="8"/>
      <color indexed="8"/>
      <name val="Arial"/>
      <family val="2"/>
    </font>
    <font>
      <sz val="8"/>
      <color theme="1"/>
      <name val="Arial"/>
      <family val="2"/>
    </font>
    <font>
      <sz val="12"/>
      <color theme="1"/>
      <name val="Arial"/>
      <family val="2"/>
    </font>
    <font>
      <b/>
      <sz val="11"/>
      <name val="Arial"/>
      <family val="2"/>
    </font>
    <font>
      <b/>
      <sz val="8"/>
      <color indexed="8"/>
      <name val="Arial"/>
      <family val="2"/>
    </font>
    <font>
      <sz val="8"/>
      <name val="Tahoma"/>
      <family val="2"/>
    </font>
    <font>
      <sz val="8"/>
      <color theme="1"/>
      <name val="Calibri"/>
      <family val="2"/>
      <scheme val="minor"/>
    </font>
    <font>
      <b/>
      <sz val="11"/>
      <color theme="1"/>
      <name val="Arial"/>
      <family val="2"/>
    </font>
    <font>
      <b/>
      <sz val="11"/>
      <color indexed="8"/>
      <name val="Arial"/>
      <family val="2"/>
    </font>
    <font>
      <b/>
      <sz val="8"/>
      <color theme="1"/>
      <name val="Arial"/>
      <family val="2"/>
    </font>
    <font>
      <sz val="12"/>
      <color rgb="FF00B0F0"/>
      <name val="Arial"/>
      <family val="2"/>
    </font>
    <font>
      <i/>
      <sz val="12"/>
      <color indexed="8"/>
      <name val="Arial"/>
      <family val="2"/>
    </font>
    <font>
      <sz val="12"/>
      <color rgb="FFFF0000"/>
      <name val="Arial"/>
      <family val="2"/>
    </font>
    <font>
      <b/>
      <sz val="12"/>
      <color indexed="8"/>
      <name val="Arial"/>
      <family val="2"/>
    </font>
    <font>
      <sz val="9"/>
      <name val="Tahoma"/>
      <family val="2"/>
    </font>
    <font>
      <b/>
      <sz val="9"/>
      <name val="Tahoma"/>
      <family val="2"/>
    </font>
    <font>
      <b/>
      <sz val="8"/>
      <name val="Calibri"/>
      <family val="2"/>
    </font>
  </fonts>
  <fills count="11">
    <fill>
      <patternFill/>
    </fill>
    <fill>
      <patternFill patternType="gray125"/>
    </fill>
    <fill>
      <patternFill patternType="solid">
        <fgColor theme="0"/>
        <bgColor indexed="64"/>
      </patternFill>
    </fill>
    <fill>
      <patternFill patternType="solid">
        <fgColor rgb="FF7BB800"/>
        <bgColor indexed="64"/>
      </patternFill>
    </fill>
    <fill>
      <patternFill patternType="solid">
        <fgColor indexed="9"/>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rgb="FF92D050"/>
        <bgColor indexed="64"/>
      </patternFill>
    </fill>
    <fill>
      <patternFill patternType="solid">
        <fgColor rgb="FF00B050"/>
        <bgColor indexed="64"/>
      </patternFill>
    </fill>
    <fill>
      <patternFill patternType="solid">
        <fgColor theme="0" tint="-0.24997000396251678"/>
        <bgColor indexed="64"/>
      </patternFill>
    </fill>
  </fills>
  <borders count="9">
    <border>
      <left/>
      <right/>
      <top/>
      <bottom/>
      <diagonal/>
    </border>
    <border>
      <left style="thin"/>
      <right style="thin"/>
      <top style="thin"/>
      <bottom style="thin"/>
    </border>
    <border>
      <left/>
      <right/>
      <top style="thin"/>
      <bottom/>
    </border>
    <border>
      <left/>
      <right style="thin"/>
      <top style="thin"/>
      <bottom/>
    </border>
    <border>
      <left style="thin"/>
      <right/>
      <top style="thin"/>
      <bottom/>
    </border>
    <border>
      <left style="medium"/>
      <right/>
      <top/>
      <bottom/>
    </border>
    <border>
      <left style="thin"/>
      <right style="thin"/>
      <top style="thin"/>
      <bottom/>
    </border>
    <border>
      <left style="thin"/>
      <right style="thin"/>
      <top/>
      <bottom/>
    </border>
    <border>
      <left style="thin"/>
      <right style="thin"/>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 fillId="0" borderId="0">
      <alignment/>
      <protection/>
    </xf>
    <xf numFmtId="9" fontId="3" fillId="0" borderId="0" applyFont="0" applyFill="0" applyBorder="0" applyAlignment="0" applyProtection="0"/>
  </cellStyleXfs>
  <cellXfs count="259">
    <xf numFmtId="0" fontId="0" fillId="0" borderId="0" xfId="0"/>
    <xf numFmtId="0" fontId="6" fillId="0" borderId="0" xfId="35" applyFont="1" applyBorder="1" applyAlignment="1">
      <alignment vertical="center"/>
      <protection/>
    </xf>
    <xf numFmtId="0" fontId="7" fillId="0" borderId="0" xfId="0" applyFont="1"/>
    <xf numFmtId="0" fontId="10" fillId="0" borderId="0" xfId="43" applyFont="1" applyBorder="1" applyAlignment="1">
      <alignment vertical="center" wrapText="1"/>
      <protection/>
    </xf>
    <xf numFmtId="0" fontId="10" fillId="0" borderId="0" xfId="38" applyFont="1" applyBorder="1" applyAlignment="1">
      <alignment vertical="center" wrapText="1"/>
      <protection/>
    </xf>
    <xf numFmtId="169" fontId="10" fillId="2" borderId="1" xfId="24" applyNumberFormat="1" applyFont="1" applyFill="1" applyBorder="1" applyAlignment="1">
      <alignment/>
    </xf>
    <xf numFmtId="0" fontId="10" fillId="2" borderId="0" xfId="43" applyFont="1" applyFill="1" applyBorder="1" applyAlignment="1">
      <alignment vertical="center" wrapText="1"/>
      <protection/>
    </xf>
    <xf numFmtId="0" fontId="10" fillId="2" borderId="0" xfId="38" applyFont="1" applyFill="1" applyBorder="1" applyAlignment="1">
      <alignment vertical="center" wrapText="1"/>
      <protection/>
    </xf>
    <xf numFmtId="0" fontId="11" fillId="3" borderId="1" xfId="35" applyFont="1" applyFill="1" applyBorder="1" applyAlignment="1">
      <alignment horizontal="center" vertical="center" textRotation="180" wrapText="1"/>
      <protection/>
    </xf>
    <xf numFmtId="0" fontId="10" fillId="0" borderId="0" xfId="35" applyFont="1" applyAlignment="1">
      <alignment vertical="center"/>
      <protection/>
    </xf>
    <xf numFmtId="0" fontId="10" fillId="4" borderId="0" xfId="35" applyFont="1" applyFill="1" applyAlignment="1">
      <alignment vertical="center"/>
      <protection/>
    </xf>
    <xf numFmtId="10" fontId="14" fillId="5" borderId="1" xfId="0" applyNumberFormat="1" applyFont="1" applyFill="1" applyBorder="1" applyAlignment="1">
      <alignment horizontal="center" vertical="center"/>
    </xf>
    <xf numFmtId="0" fontId="10" fillId="0" borderId="0" xfId="38" applyFont="1" applyBorder="1">
      <alignment/>
      <protection/>
    </xf>
    <xf numFmtId="0" fontId="10" fillId="0" borderId="0" xfId="38" applyFont="1" applyBorder="1" applyAlignment="1">
      <alignment wrapText="1"/>
      <protection/>
    </xf>
    <xf numFmtId="0" fontId="10" fillId="0" borderId="0" xfId="38" applyFont="1">
      <alignment/>
      <protection/>
    </xf>
    <xf numFmtId="0" fontId="11" fillId="0" borderId="0" xfId="43" applyFont="1" applyBorder="1" applyAlignment="1">
      <alignment horizontal="center" vertical="center" wrapText="1"/>
      <protection/>
    </xf>
    <xf numFmtId="0" fontId="10" fillId="0" borderId="0" xfId="38" applyFont="1" applyBorder="1" applyAlignment="1">
      <alignment horizontal="center" vertical="center" wrapText="1"/>
      <protection/>
    </xf>
    <xf numFmtId="0" fontId="11" fillId="0" borderId="0" xfId="43" applyFont="1" applyBorder="1" applyAlignment="1">
      <alignment vertical="center" wrapText="1"/>
      <protection/>
    </xf>
    <xf numFmtId="0" fontId="10" fillId="2" borderId="0" xfId="38" applyFont="1" applyFill="1" applyBorder="1" applyAlignment="1">
      <alignment wrapText="1"/>
      <protection/>
    </xf>
    <xf numFmtId="0" fontId="10" fillId="2" borderId="0" xfId="38" applyFont="1" applyFill="1" applyBorder="1">
      <alignment/>
      <protection/>
    </xf>
    <xf numFmtId="0" fontId="10" fillId="6" borderId="0" xfId="38" applyFont="1" applyFill="1" applyBorder="1">
      <alignment/>
      <protection/>
    </xf>
    <xf numFmtId="0" fontId="10" fillId="6" borderId="0" xfId="38" applyFont="1" applyFill="1">
      <alignment/>
      <protection/>
    </xf>
    <xf numFmtId="0" fontId="10" fillId="7" borderId="0" xfId="38" applyFont="1" applyFill="1" applyBorder="1">
      <alignment/>
      <protection/>
    </xf>
    <xf numFmtId="0" fontId="10" fillId="7" borderId="0" xfId="38" applyFont="1" applyFill="1">
      <alignment/>
      <protection/>
    </xf>
    <xf numFmtId="0" fontId="10" fillId="0" borderId="0" xfId="38" applyFont="1" applyAlignment="1">
      <alignment/>
      <protection/>
    </xf>
    <xf numFmtId="173" fontId="10" fillId="0" borderId="0" xfId="38" applyNumberFormat="1" applyFont="1">
      <alignment/>
      <protection/>
    </xf>
    <xf numFmtId="0" fontId="13" fillId="8" borderId="1" xfId="38" applyFont="1" applyFill="1" applyBorder="1" applyAlignment="1">
      <alignment horizontal="left" vertical="center" wrapText="1"/>
      <protection/>
    </xf>
    <xf numFmtId="165" fontId="10" fillId="2" borderId="0" xfId="24" applyFont="1" applyFill="1" applyBorder="1"/>
    <xf numFmtId="165" fontId="10" fillId="0" borderId="0" xfId="24" applyFont="1" applyBorder="1"/>
    <xf numFmtId="165" fontId="10" fillId="0" borderId="0" xfId="38" applyNumberFormat="1" applyFont="1" applyBorder="1">
      <alignment/>
      <protection/>
    </xf>
    <xf numFmtId="170" fontId="10" fillId="9" borderId="1" xfId="0" applyNumberFormat="1" applyFont="1" applyFill="1" applyBorder="1" applyAlignment="1">
      <alignment vertical="center"/>
    </xf>
    <xf numFmtId="170" fontId="10" fillId="8" borderId="1" xfId="0" applyNumberFormat="1" applyFont="1" applyFill="1" applyBorder="1" applyAlignment="1">
      <alignment vertical="center"/>
    </xf>
    <xf numFmtId="0" fontId="10" fillId="0" borderId="0" xfId="35" applyFont="1" applyBorder="1" applyAlignment="1">
      <alignment vertical="center"/>
      <protection/>
    </xf>
    <xf numFmtId="0" fontId="11"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4" borderId="0" xfId="35" applyFont="1" applyFill="1" applyBorder="1" applyAlignment="1">
      <alignment vertical="center"/>
      <protection/>
    </xf>
    <xf numFmtId="10" fontId="14" fillId="2" borderId="1" xfId="35" applyNumberFormat="1" applyFont="1" applyFill="1" applyBorder="1" applyAlignment="1">
      <alignment horizontal="center" vertical="center" wrapText="1"/>
      <protection/>
    </xf>
    <xf numFmtId="170" fontId="10" fillId="8" borderId="1" xfId="0" applyNumberFormat="1" applyFont="1" applyFill="1" applyBorder="1" applyAlignment="1">
      <alignment horizontal="center" vertical="center"/>
    </xf>
    <xf numFmtId="170" fontId="10" fillId="9" borderId="1" xfId="0" applyNumberFormat="1" applyFont="1" applyFill="1" applyBorder="1" applyAlignment="1">
      <alignment horizontal="center" vertical="center"/>
    </xf>
    <xf numFmtId="0" fontId="10" fillId="4" borderId="1" xfId="35" applyFont="1" applyFill="1" applyBorder="1" applyAlignment="1">
      <alignment vertical="center"/>
      <protection/>
    </xf>
    <xf numFmtId="170" fontId="10" fillId="0" borderId="1" xfId="0" applyNumberFormat="1" applyFont="1" applyFill="1" applyBorder="1" applyAlignment="1">
      <alignment horizontal="center" vertical="center"/>
    </xf>
    <xf numFmtId="170" fontId="10" fillId="2" borderId="1" xfId="0" applyNumberFormat="1" applyFont="1" applyFill="1" applyBorder="1" applyAlignment="1">
      <alignment horizontal="center" vertical="center"/>
    </xf>
    <xf numFmtId="0" fontId="10" fillId="2" borderId="0" xfId="35" applyFont="1" applyFill="1" applyAlignment="1">
      <alignment vertical="center"/>
      <protection/>
    </xf>
    <xf numFmtId="0" fontId="10" fillId="4" borderId="0" xfId="35" applyFont="1" applyFill="1" applyAlignment="1">
      <alignment horizontal="left" vertical="center"/>
      <protection/>
    </xf>
    <xf numFmtId="10" fontId="10" fillId="4" borderId="0" xfId="35" applyNumberFormat="1" applyFont="1" applyFill="1" applyAlignment="1">
      <alignment vertical="center"/>
      <protection/>
    </xf>
    <xf numFmtId="10" fontId="10" fillId="4" borderId="0" xfId="35" applyNumberFormat="1" applyFont="1" applyFill="1" applyAlignment="1">
      <alignment horizontal="center" vertical="center"/>
      <protection/>
    </xf>
    <xf numFmtId="0" fontId="10" fillId="0" borderId="0" xfId="35" applyFont="1" applyAlignment="1">
      <alignment horizontal="left" vertical="center"/>
      <protection/>
    </xf>
    <xf numFmtId="0" fontId="1" fillId="0" borderId="0" xfId="35" applyFont="1" applyFill="1" applyAlignment="1">
      <alignment vertical="center"/>
      <protection/>
    </xf>
    <xf numFmtId="0" fontId="1" fillId="0" borderId="0" xfId="0" applyFont="1" applyFill="1" applyBorder="1" applyAlignment="1">
      <alignment vertical="center"/>
    </xf>
    <xf numFmtId="0" fontId="18" fillId="0" borderId="0" xfId="0" applyFont="1" applyFill="1" applyBorder="1" applyAlignment="1">
      <alignment vertical="center"/>
    </xf>
    <xf numFmtId="0" fontId="18" fillId="0" borderId="1"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10" fillId="0" borderId="0" xfId="35" applyFont="1">
      <alignment/>
      <protection/>
    </xf>
    <xf numFmtId="175" fontId="10" fillId="0" borderId="0" xfId="32" applyNumberFormat="1" applyFont="1" applyAlignment="1">
      <alignment horizontal="center"/>
    </xf>
    <xf numFmtId="9" fontId="10" fillId="0" borderId="0" xfId="41" applyFont="1" applyAlignment="1">
      <alignment/>
    </xf>
    <xf numFmtId="0" fontId="10" fillId="0" borderId="0" xfId="38" applyFont="1" applyFill="1" applyAlignment="1">
      <alignment horizontal="center"/>
      <protection/>
    </xf>
    <xf numFmtId="0" fontId="10" fillId="0" borderId="0" xfId="35" applyFont="1" applyAlignment="1">
      <alignment horizontal="center"/>
      <protection/>
    </xf>
    <xf numFmtId="9" fontId="10" fillId="0" borderId="0" xfId="41" applyFont="1" applyAlignment="1">
      <alignment horizontal="center"/>
    </xf>
    <xf numFmtId="175" fontId="10" fillId="0" borderId="0" xfId="35" applyNumberFormat="1" applyFont="1" applyAlignment="1">
      <alignment/>
      <protection/>
    </xf>
    <xf numFmtId="175" fontId="10" fillId="0" borderId="0" xfId="35" applyNumberFormat="1" applyFont="1" applyAlignment="1">
      <alignment horizontal="center"/>
      <protection/>
    </xf>
    <xf numFmtId="0" fontId="10" fillId="2" borderId="0" xfId="35" applyFont="1" applyFill="1" applyBorder="1" applyAlignment="1">
      <alignment horizontal="center"/>
      <protection/>
    </xf>
    <xf numFmtId="9" fontId="10" fillId="2" borderId="0" xfId="41" applyFont="1" applyFill="1" applyBorder="1" applyAlignment="1">
      <alignment horizontal="center"/>
    </xf>
    <xf numFmtId="175" fontId="11" fillId="2" borderId="0" xfId="35" applyNumberFormat="1" applyFont="1" applyFill="1" applyBorder="1" applyAlignment="1" applyProtection="1">
      <alignment vertical="center"/>
      <protection locked="0"/>
    </xf>
    <xf numFmtId="9" fontId="10" fillId="2" borderId="0" xfId="35" applyNumberFormat="1" applyFont="1" applyFill="1" applyBorder="1" applyAlignment="1">
      <alignment horizontal="center"/>
      <protection/>
    </xf>
    <xf numFmtId="175" fontId="10" fillId="2" borderId="0" xfId="35" applyNumberFormat="1" applyFont="1" applyFill="1" applyBorder="1" applyAlignment="1" applyProtection="1">
      <alignment/>
      <protection locked="0"/>
    </xf>
    <xf numFmtId="9" fontId="10" fillId="2" borderId="0" xfId="35" applyNumberFormat="1" applyFont="1" applyFill="1" applyBorder="1" applyAlignment="1" applyProtection="1">
      <alignment horizontal="center"/>
      <protection locked="0"/>
    </xf>
    <xf numFmtId="0" fontId="10" fillId="0" borderId="0" xfId="38" applyFont="1" applyAlignment="1">
      <alignment horizontal="center"/>
      <protection/>
    </xf>
    <xf numFmtId="0" fontId="10" fillId="0" borderId="0" xfId="35" applyFont="1" applyAlignment="1">
      <alignment horizontal="right"/>
      <protection/>
    </xf>
    <xf numFmtId="9" fontId="7" fillId="0" borderId="1" xfId="40" applyFont="1" applyBorder="1" applyAlignment="1">
      <alignment horizontal="center" vertical="center"/>
    </xf>
    <xf numFmtId="174" fontId="7" fillId="0" borderId="1" xfId="22"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9" fontId="7" fillId="0" borderId="0" xfId="44" applyFont="1" applyBorder="1" applyAlignment="1">
      <alignment horizontal="center" vertical="center"/>
    </xf>
    <xf numFmtId="174" fontId="7" fillId="0" borderId="0" xfId="24" applyNumberFormat="1" applyFont="1" applyBorder="1" applyAlignment="1">
      <alignment vertical="center"/>
    </xf>
    <xf numFmtId="10" fontId="7" fillId="0" borderId="0" xfId="44" applyNumberFormat="1" applyFont="1" applyBorder="1" applyAlignment="1">
      <alignment vertical="center"/>
    </xf>
    <xf numFmtId="0" fontId="7" fillId="0" borderId="0" xfId="0" applyFont="1" applyBorder="1"/>
    <xf numFmtId="174" fontId="7" fillId="0" borderId="0" xfId="24" applyNumberFormat="1"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9" fontId="7" fillId="0" borderId="0" xfId="44" applyFont="1" applyBorder="1" applyAlignment="1">
      <alignment horizontal="left" vertical="center"/>
    </xf>
    <xf numFmtId="0" fontId="7" fillId="0" borderId="1" xfId="0" applyFont="1" applyFill="1" applyBorder="1" applyAlignment="1">
      <alignment horizontal="justify" vertical="center"/>
    </xf>
    <xf numFmtId="9" fontId="7" fillId="0" borderId="1" xfId="44" applyFont="1" applyBorder="1" applyAlignment="1">
      <alignment horizontal="center" vertical="center"/>
    </xf>
    <xf numFmtId="174" fontId="7" fillId="0" borderId="1" xfId="24" applyNumberFormat="1" applyFont="1" applyBorder="1" applyAlignment="1">
      <alignment horizontal="center" vertical="center"/>
    </xf>
    <xf numFmtId="10" fontId="7" fillId="0" borderId="1" xfId="44" applyNumberFormat="1" applyFont="1" applyBorder="1" applyAlignment="1">
      <alignment vertical="center"/>
    </xf>
    <xf numFmtId="175" fontId="10" fillId="0" borderId="0" xfId="38" applyNumberFormat="1" applyFont="1">
      <alignment/>
      <protection/>
    </xf>
    <xf numFmtId="174" fontId="7" fillId="0" borderId="1" xfId="22" applyNumberFormat="1" applyFont="1" applyBorder="1" applyAlignment="1">
      <alignment horizontal="center" vertical="center"/>
    </xf>
    <xf numFmtId="0" fontId="2" fillId="0" borderId="0" xfId="0" applyFont="1" applyFill="1"/>
    <xf numFmtId="0" fontId="2" fillId="0" borderId="0" xfId="0" applyFont="1" applyFill="1" applyAlignment="1">
      <alignment horizontal="center"/>
    </xf>
    <xf numFmtId="174" fontId="2" fillId="0" borderId="0" xfId="0" applyNumberFormat="1" applyFont="1" applyFill="1" applyAlignment="1">
      <alignment horizontal="center"/>
    </xf>
    <xf numFmtId="0" fontId="2"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37" fontId="12" fillId="2" borderId="1" xfId="28" applyNumberFormat="1" applyFont="1" applyFill="1" applyBorder="1" applyAlignment="1">
      <alignment horizontal="center" vertical="center"/>
    </xf>
    <xf numFmtId="174" fontId="2" fillId="2" borderId="1" xfId="22" applyNumberFormat="1" applyFont="1" applyFill="1" applyBorder="1" applyAlignment="1">
      <alignment horizontal="center" vertical="center"/>
    </xf>
    <xf numFmtId="10" fontId="2" fillId="2" borderId="1" xfId="40" applyNumberFormat="1" applyFont="1" applyFill="1" applyBorder="1" applyAlignment="1">
      <alignment horizontal="center" vertical="center"/>
    </xf>
    <xf numFmtId="0" fontId="12" fillId="2" borderId="1" xfId="0" applyFont="1" applyFill="1" applyBorder="1" applyAlignment="1">
      <alignment horizontal="center" vertical="center"/>
    </xf>
    <xf numFmtId="37" fontId="12" fillId="2" borderId="1" xfId="0" applyNumberFormat="1" applyFont="1" applyFill="1" applyBorder="1" applyAlignment="1">
      <alignment horizontal="center" vertical="center"/>
    </xf>
    <xf numFmtId="0" fontId="12" fillId="2" borderId="1" xfId="0" applyFont="1" applyFill="1" applyBorder="1" applyAlignment="1">
      <alignment horizontal="right" vertical="center"/>
    </xf>
    <xf numFmtId="0" fontId="2" fillId="2" borderId="1" xfId="0" applyFont="1" applyFill="1" applyBorder="1" applyAlignment="1">
      <alignment horizontal="center" vertical="center"/>
    </xf>
    <xf numFmtId="174" fontId="2" fillId="2" borderId="1" xfId="0" applyNumberFormat="1" applyFont="1" applyFill="1" applyBorder="1" applyAlignment="1">
      <alignment horizontal="center" vertical="center"/>
    </xf>
    <xf numFmtId="169" fontId="12" fillId="2" borderId="1" xfId="0" applyNumberFormat="1" applyFont="1" applyFill="1" applyBorder="1" applyAlignment="1">
      <alignment horizontal="right" vertical="center"/>
    </xf>
    <xf numFmtId="3" fontId="5" fillId="2" borderId="1" xfId="29" applyNumberFormat="1" applyFont="1" applyFill="1" applyBorder="1" applyAlignment="1">
      <alignment horizontal="center" vertical="center" wrapText="1"/>
    </xf>
    <xf numFmtId="37" fontId="5" fillId="2" borderId="1" xfId="29" applyNumberFormat="1" applyFont="1" applyFill="1" applyBorder="1" applyAlignment="1">
      <alignment horizontal="center" vertical="center" wrapText="1"/>
    </xf>
    <xf numFmtId="37" fontId="21" fillId="2" borderId="1" xfId="28" applyNumberFormat="1" applyFont="1" applyFill="1" applyBorder="1" applyAlignment="1">
      <alignment horizontal="center" vertical="center"/>
    </xf>
    <xf numFmtId="37" fontId="21" fillId="0" borderId="1" xfId="28" applyNumberFormat="1" applyFont="1" applyFill="1" applyBorder="1" applyAlignment="1">
      <alignment horizontal="center" vertical="center"/>
    </xf>
    <xf numFmtId="174" fontId="2" fillId="0" borderId="1" xfId="22" applyNumberFormat="1" applyFont="1" applyFill="1" applyBorder="1" applyAlignment="1">
      <alignment horizontal="center" vertical="center"/>
    </xf>
    <xf numFmtId="10" fontId="2" fillId="0" borderId="1" xfId="40" applyNumberFormat="1" applyFont="1" applyFill="1" applyBorder="1" applyAlignment="1">
      <alignment horizontal="center" vertical="center"/>
    </xf>
    <xf numFmtId="9" fontId="5" fillId="2" borderId="1" xfId="40" applyFont="1" applyFill="1" applyBorder="1" applyAlignment="1">
      <alignment horizontal="center" vertical="center" wrapText="1"/>
    </xf>
    <xf numFmtId="9" fontId="12" fillId="2" borderId="1" xfId="40" applyFont="1" applyFill="1" applyBorder="1" applyAlignment="1">
      <alignment horizontal="center" vertical="center"/>
    </xf>
    <xf numFmtId="0" fontId="5" fillId="8" borderId="1" xfId="0" applyFont="1" applyFill="1" applyBorder="1" applyAlignment="1" applyProtection="1">
      <alignment horizontal="center" vertical="center" wrapText="1"/>
      <protection locked="0"/>
    </xf>
    <xf numFmtId="0" fontId="15" fillId="0" borderId="0" xfId="0" applyFont="1" applyFill="1"/>
    <xf numFmtId="0" fontId="15" fillId="0" borderId="0" xfId="0" applyFont="1" applyFill="1" applyBorder="1"/>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wrapText="1"/>
    </xf>
    <xf numFmtId="0" fontId="15" fillId="0" borderId="0" xfId="0" applyFont="1" applyFill="1" applyAlignment="1">
      <alignment horizontal="center"/>
    </xf>
    <xf numFmtId="0" fontId="11" fillId="4" borderId="0" xfId="35" applyFont="1" applyFill="1" applyBorder="1" applyAlignment="1">
      <alignment vertical="center"/>
      <protection/>
    </xf>
    <xf numFmtId="10" fontId="11" fillId="3" borderId="1" xfId="35" applyNumberFormat="1" applyFont="1" applyFill="1" applyBorder="1" applyAlignment="1">
      <alignment horizontal="center" vertical="center" wrapText="1"/>
      <protection/>
    </xf>
    <xf numFmtId="37" fontId="2" fillId="0" borderId="1" xfId="0" applyNumberFormat="1" applyFont="1" applyFill="1" applyBorder="1" applyAlignment="1">
      <alignment horizontal="center" vertical="center"/>
    </xf>
    <xf numFmtId="10" fontId="14" fillId="0" borderId="1" xfId="35" applyNumberFormat="1" applyFont="1" applyFill="1" applyBorder="1" applyAlignment="1">
      <alignment horizontal="center" vertical="center" wrapText="1"/>
      <protection/>
    </xf>
    <xf numFmtId="174" fontId="7" fillId="0" borderId="1" xfId="24" applyNumberFormat="1" applyFont="1" applyFill="1" applyBorder="1" applyAlignment="1">
      <alignment horizontal="center" vertical="center"/>
    </xf>
    <xf numFmtId="9" fontId="7" fillId="0" borderId="1" xfId="40" applyFont="1" applyFill="1" applyBorder="1" applyAlignment="1">
      <alignment horizontal="center" vertical="center"/>
    </xf>
    <xf numFmtId="9" fontId="7" fillId="0" borderId="1" xfId="44" applyFont="1" applyFill="1" applyBorder="1" applyAlignment="1">
      <alignment horizontal="center" vertical="center"/>
    </xf>
    <xf numFmtId="3" fontId="13" fillId="2" borderId="1" xfId="38" applyNumberFormat="1" applyFont="1" applyFill="1" applyBorder="1" applyAlignment="1">
      <alignment horizontal="center" vertical="center" wrapText="1"/>
      <protection/>
    </xf>
    <xf numFmtId="169" fontId="12" fillId="2" borderId="1" xfId="0" applyNumberFormat="1" applyFont="1" applyFill="1" applyBorder="1" applyAlignment="1">
      <alignment horizontal="center" vertical="center"/>
    </xf>
    <xf numFmtId="170" fontId="7" fillId="0" borderId="1" xfId="40" applyNumberFormat="1" applyFont="1" applyBorder="1" applyAlignment="1">
      <alignment horizontal="center" vertical="center"/>
    </xf>
    <xf numFmtId="170" fontId="7" fillId="0" borderId="1" xfId="40" applyNumberFormat="1" applyFont="1" applyFill="1" applyBorder="1" applyAlignment="1">
      <alignment horizontal="center" vertical="center"/>
    </xf>
    <xf numFmtId="10" fontId="7" fillId="0" borderId="1" xfId="40" applyNumberFormat="1" applyFont="1" applyFill="1" applyBorder="1" applyAlignment="1">
      <alignment horizontal="center" vertical="center"/>
    </xf>
    <xf numFmtId="0" fontId="7" fillId="2" borderId="1" xfId="0" applyFont="1" applyFill="1" applyBorder="1" applyAlignment="1">
      <alignment horizontal="left" vertical="center" wrapText="1"/>
    </xf>
    <xf numFmtId="169"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3" fontId="5" fillId="0" borderId="1" xfId="29"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0" fontId="7" fillId="2" borderId="1" xfId="0" applyFont="1" applyFill="1" applyBorder="1" applyAlignment="1">
      <alignment horizontal="left" vertical="top" wrapText="1"/>
    </xf>
    <xf numFmtId="176" fontId="2" fillId="0" borderId="0" xfId="28" applyNumberFormat="1" applyFont="1" applyFill="1"/>
    <xf numFmtId="0" fontId="7" fillId="0" borderId="1" xfId="0" applyFont="1" applyFill="1" applyBorder="1" applyAlignment="1">
      <alignment horizontal="left" vertical="center" wrapText="1"/>
    </xf>
    <xf numFmtId="10" fontId="10" fillId="2" borderId="1" xfId="35" applyNumberFormat="1" applyFont="1" applyFill="1" applyBorder="1" applyAlignment="1">
      <alignment horizontal="center" vertical="center" wrapText="1"/>
      <protection/>
    </xf>
    <xf numFmtId="169" fontId="12" fillId="0" borderId="1" xfId="0" applyNumberFormat="1" applyFont="1" applyFill="1" applyBorder="1" applyAlignment="1">
      <alignment horizontal="center" vertical="center"/>
    </xf>
    <xf numFmtId="10" fontId="10" fillId="5"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1" fillId="3" borderId="1" xfId="35" applyFont="1" applyFill="1" applyBorder="1" applyAlignment="1">
      <alignment horizontal="center" vertical="center" wrapText="1"/>
      <protection/>
    </xf>
    <xf numFmtId="174" fontId="7" fillId="0" borderId="1" xfId="22" applyNumberFormat="1" applyFont="1" applyFill="1" applyBorder="1" applyAlignment="1">
      <alignment horizontal="center" vertical="center" wrapText="1"/>
    </xf>
    <xf numFmtId="169" fontId="21" fillId="8" borderId="1" xfId="0" applyNumberFormat="1" applyFont="1" applyFill="1" applyBorder="1" applyAlignment="1">
      <alignment horizontal="center" vertical="center"/>
    </xf>
    <xf numFmtId="169" fontId="21" fillId="10" borderId="1" xfId="0" applyNumberFormat="1" applyFont="1" applyFill="1" applyBorder="1" applyAlignment="1">
      <alignment horizontal="center" vertical="center"/>
    </xf>
    <xf numFmtId="3" fontId="16" fillId="10" borderId="1" xfId="29" applyNumberFormat="1" applyFont="1" applyFill="1" applyBorder="1" applyAlignment="1">
      <alignment horizontal="center" vertical="center" wrapText="1"/>
    </xf>
    <xf numFmtId="3" fontId="16" fillId="10" borderId="1" xfId="0" applyNumberFormat="1" applyFont="1" applyFill="1" applyBorder="1" applyAlignment="1">
      <alignment horizontal="center" vertical="center" wrapText="1"/>
    </xf>
    <xf numFmtId="37" fontId="16" fillId="8"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2" fillId="2" borderId="1" xfId="44"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0" borderId="1" xfId="40" applyFont="1" applyFill="1" applyBorder="1" applyAlignment="1">
      <alignment horizontal="center" vertical="center" wrapText="1"/>
    </xf>
    <xf numFmtId="170" fontId="5" fillId="0" borderId="1" xfId="0" applyNumberFormat="1" applyFont="1" applyFill="1" applyBorder="1" applyAlignment="1">
      <alignment horizontal="center" vertical="center" wrapText="1"/>
    </xf>
    <xf numFmtId="10" fontId="4" fillId="3" borderId="1" xfId="35" applyNumberFormat="1" applyFont="1" applyFill="1" applyBorder="1" applyAlignment="1">
      <alignment horizontal="center" vertical="center" wrapText="1"/>
      <protection/>
    </xf>
    <xf numFmtId="0" fontId="4" fillId="3" borderId="1" xfId="35" applyFont="1" applyFill="1" applyBorder="1" applyAlignment="1">
      <alignment horizontal="justify" vertical="center" wrapText="1"/>
      <protection/>
    </xf>
    <xf numFmtId="9" fontId="15" fillId="0" borderId="1" xfId="40" applyFont="1" applyFill="1" applyBorder="1" applyAlignment="1">
      <alignment horizontal="center" vertical="center"/>
    </xf>
    <xf numFmtId="0" fontId="6" fillId="2" borderId="2" xfId="0" applyFont="1" applyFill="1" applyBorder="1" applyAlignment="1">
      <alignment vertical="top" wrapText="1"/>
    </xf>
    <xf numFmtId="0" fontId="6" fillId="2" borderId="2" xfId="0" applyFont="1" applyFill="1" applyBorder="1" applyAlignment="1">
      <alignment horizontal="center" vertical="center" wrapText="1"/>
    </xf>
    <xf numFmtId="0" fontId="15" fillId="2" borderId="2" xfId="0" applyFont="1" applyFill="1" applyBorder="1"/>
    <xf numFmtId="0" fontId="15" fillId="2" borderId="3" xfId="0" applyFont="1" applyFill="1" applyBorder="1"/>
    <xf numFmtId="0" fontId="6" fillId="2" borderId="4" xfId="0" applyFont="1" applyFill="1" applyBorder="1" applyAlignment="1">
      <alignment vertical="top" wrapText="1"/>
    </xf>
    <xf numFmtId="0" fontId="13" fillId="8" borderId="1" xfId="38" applyFont="1" applyFill="1" applyBorder="1" applyAlignment="1">
      <alignment vertical="center" wrapText="1"/>
      <protection/>
    </xf>
    <xf numFmtId="169" fontId="13" fillId="2" borderId="1" xfId="38" applyNumberFormat="1" applyFont="1" applyFill="1" applyBorder="1" applyAlignment="1">
      <alignment vertical="center" wrapText="1"/>
      <protection/>
    </xf>
    <xf numFmtId="169" fontId="13" fillId="2" borderId="1" xfId="29" applyNumberFormat="1" applyFont="1" applyFill="1" applyBorder="1" applyAlignment="1">
      <alignment horizontal="center" vertical="center" wrapText="1"/>
    </xf>
    <xf numFmtId="0" fontId="11" fillId="0" borderId="0" xfId="38" applyFont="1" applyBorder="1" applyAlignment="1">
      <alignment horizontal="center" vertical="center"/>
      <protection/>
    </xf>
    <xf numFmtId="0" fontId="11" fillId="8" borderId="1" xfId="38" applyFont="1" applyFill="1" applyBorder="1" applyAlignment="1">
      <alignment horizontal="center" vertical="center" wrapText="1"/>
      <protection/>
    </xf>
    <xf numFmtId="168" fontId="13" fillId="8" borderId="1" xfId="38" applyNumberFormat="1" applyFont="1" applyFill="1" applyBorder="1" applyAlignment="1">
      <alignment vertical="center" wrapText="1"/>
      <protection/>
    </xf>
    <xf numFmtId="168" fontId="13" fillId="8" borderId="1" xfId="38" applyNumberFormat="1" applyFont="1" applyFill="1" applyBorder="1" applyAlignment="1">
      <alignment horizontal="left" vertical="center" wrapText="1"/>
      <protection/>
    </xf>
    <xf numFmtId="0" fontId="9" fillId="8"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9" fillId="8" borderId="1"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xf>
    <xf numFmtId="0" fontId="9" fillId="8" borderId="1" xfId="0" applyFont="1" applyFill="1" applyBorder="1" applyAlignment="1">
      <alignment horizontal="left" vertical="center" wrapText="1"/>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15" fillId="0" borderId="1" xfId="0" applyFont="1" applyFill="1" applyBorder="1" applyAlignment="1">
      <alignment horizontal="center"/>
    </xf>
    <xf numFmtId="0" fontId="9" fillId="8" borderId="1" xfId="0" applyFont="1" applyFill="1" applyBorder="1" applyAlignment="1">
      <alignment horizont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2" fillId="0" borderId="1" xfId="0" applyFont="1" applyFill="1" applyBorder="1" applyAlignment="1">
      <alignment horizontal="center"/>
    </xf>
    <xf numFmtId="0" fontId="16"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16" fillId="8" borderId="1" xfId="0" applyFont="1" applyFill="1" applyBorder="1" applyAlignment="1">
      <alignment horizontal="center"/>
    </xf>
    <xf numFmtId="0" fontId="16" fillId="0" borderId="0" xfId="0" applyFont="1" applyFill="1" applyAlignment="1">
      <alignment horizontal="right" vertical="center"/>
    </xf>
    <xf numFmtId="0" fontId="5" fillId="8" borderId="1" xfId="0" applyFont="1" applyFill="1" applyBorder="1" applyAlignment="1" applyProtection="1">
      <alignment horizontal="center" vertical="center" wrapText="1"/>
      <protection locked="0"/>
    </xf>
    <xf numFmtId="0" fontId="5" fillId="8" borderId="6" xfId="0" applyFont="1" applyFill="1" applyBorder="1" applyAlignment="1">
      <alignment horizontal="center"/>
    </xf>
    <xf numFmtId="0" fontId="5" fillId="8" borderId="7" xfId="0" applyFont="1" applyFill="1" applyBorder="1" applyAlignment="1">
      <alignment horizontal="center"/>
    </xf>
    <xf numFmtId="0" fontId="5" fillId="8" borderId="8" xfId="0" applyFont="1" applyFill="1" applyBorder="1" applyAlignment="1">
      <alignment horizontal="center"/>
    </xf>
    <xf numFmtId="10" fontId="5" fillId="8" borderId="6" xfId="40" applyNumberFormat="1" applyFont="1" applyFill="1" applyBorder="1" applyAlignment="1">
      <alignment horizontal="center"/>
    </xf>
    <xf numFmtId="10" fontId="5" fillId="8" borderId="7" xfId="40" applyNumberFormat="1" applyFont="1" applyFill="1" applyBorder="1" applyAlignment="1">
      <alignment horizontal="center"/>
    </xf>
    <xf numFmtId="10" fontId="5" fillId="8" borderId="8" xfId="40" applyNumberFormat="1" applyFont="1" applyFill="1" applyBorder="1" applyAlignment="1">
      <alignment horizontal="center"/>
    </xf>
    <xf numFmtId="10" fontId="10" fillId="0" borderId="1" xfId="0" applyNumberFormat="1" applyFont="1" applyFill="1" applyBorder="1" applyAlignment="1" applyProtection="1">
      <alignment horizontal="center" vertical="center" wrapText="1"/>
      <protection locked="0"/>
    </xf>
    <xf numFmtId="0" fontId="14" fillId="0" borderId="1" xfId="35" applyFont="1" applyFill="1" applyBorder="1" applyAlignment="1">
      <alignment horizontal="justify" vertical="top" wrapText="1"/>
      <protection/>
    </xf>
    <xf numFmtId="0" fontId="14" fillId="0" borderId="1" xfId="35" applyFont="1" applyFill="1" applyBorder="1" applyAlignment="1">
      <alignment horizontal="justify" vertical="top"/>
      <protection/>
    </xf>
    <xf numFmtId="0" fontId="14" fillId="2" borderId="1" xfId="35" applyFont="1" applyFill="1" applyBorder="1" applyAlignment="1">
      <alignment horizontal="justify" vertical="top" wrapText="1"/>
      <protection/>
    </xf>
    <xf numFmtId="0" fontId="14" fillId="2" borderId="1" xfId="35" applyFont="1" applyFill="1" applyBorder="1" applyAlignment="1">
      <alignment horizontal="justify" vertical="top"/>
      <protection/>
    </xf>
    <xf numFmtId="0" fontId="11" fillId="2" borderId="1" xfId="0" applyFont="1" applyFill="1" applyBorder="1" applyAlignment="1" applyProtection="1">
      <alignment horizontal="center" vertical="center" wrapText="1"/>
      <protection locked="0"/>
    </xf>
    <xf numFmtId="10" fontId="10" fillId="2"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10" fillId="0" borderId="1" xfId="35" applyFont="1" applyFill="1" applyBorder="1" applyAlignment="1">
      <alignment horizontal="center" vertical="center" wrapText="1"/>
      <protection/>
    </xf>
    <xf numFmtId="0" fontId="10" fillId="2" borderId="1" xfId="35" applyFont="1" applyFill="1" applyBorder="1" applyAlignment="1">
      <alignment horizontal="justify" vertical="center" wrapText="1"/>
      <protection/>
    </xf>
    <xf numFmtId="0" fontId="10" fillId="0" borderId="1" xfId="35" applyFont="1" applyFill="1" applyBorder="1" applyAlignment="1">
      <alignment horizontal="justify" vertical="top" wrapText="1"/>
      <protection/>
    </xf>
    <xf numFmtId="0" fontId="10" fillId="0" borderId="1" xfId="35" applyFont="1" applyFill="1" applyBorder="1" applyAlignment="1">
      <alignment horizontal="justify" vertical="top"/>
      <protection/>
    </xf>
    <xf numFmtId="0" fontId="11" fillId="3" borderId="1" xfId="35" applyFont="1" applyFill="1" applyBorder="1" applyAlignment="1">
      <alignment horizontal="center" vertical="center" wrapText="1"/>
      <protection/>
    </xf>
    <xf numFmtId="0" fontId="10" fillId="0" borderId="1" xfId="35" applyFont="1" applyBorder="1">
      <alignment/>
      <protection/>
    </xf>
    <xf numFmtId="0" fontId="11" fillId="3" borderId="1" xfId="0" applyFont="1" applyFill="1" applyBorder="1" applyAlignment="1">
      <alignment horizontal="center" vertical="center" wrapText="1"/>
    </xf>
    <xf numFmtId="0" fontId="10" fillId="2" borderId="1" xfId="35" applyFont="1" applyFill="1" applyBorder="1" applyAlignment="1">
      <alignment horizontal="justify" vertical="top" wrapText="1"/>
      <protection/>
    </xf>
    <xf numFmtId="0" fontId="10" fillId="2" borderId="1" xfId="35" applyFont="1" applyFill="1" applyBorder="1" applyAlignment="1">
      <alignment horizontal="justify" vertical="top"/>
      <protection/>
    </xf>
    <xf numFmtId="0" fontId="9" fillId="3" borderId="1" xfId="35" applyFont="1" applyFill="1" applyBorder="1" applyAlignment="1">
      <alignment horizontal="center" vertical="center" wrapText="1"/>
      <protection/>
    </xf>
    <xf numFmtId="0" fontId="16" fillId="0" borderId="1" xfId="0" applyFont="1" applyFill="1" applyBorder="1" applyAlignment="1">
      <alignment horizontal="right" vertical="center"/>
    </xf>
    <xf numFmtId="169" fontId="13" fillId="2" borderId="1" xfId="29" applyNumberFormat="1" applyFont="1" applyFill="1" applyBorder="1" applyAlignment="1">
      <alignment horizontal="center" vertical="center" wrapText="1"/>
    </xf>
    <xf numFmtId="168" fontId="13" fillId="8" borderId="1" xfId="38" applyNumberFormat="1" applyFont="1" applyFill="1" applyBorder="1" applyAlignment="1">
      <alignment vertical="center" wrapText="1"/>
      <protection/>
    </xf>
    <xf numFmtId="0" fontId="13" fillId="0" borderId="1" xfId="38" applyFont="1" applyFill="1" applyBorder="1" applyAlignment="1">
      <alignment horizontal="center" vertical="center" wrapText="1"/>
      <protection/>
    </xf>
    <xf numFmtId="168" fontId="13" fillId="8" borderId="1" xfId="38" applyNumberFormat="1" applyFont="1" applyFill="1" applyBorder="1" applyAlignment="1">
      <alignment horizontal="left" vertical="center" wrapText="1"/>
      <protection/>
    </xf>
    <xf numFmtId="0" fontId="14" fillId="8" borderId="1" xfId="0" applyFont="1" applyFill="1" applyBorder="1"/>
    <xf numFmtId="0" fontId="13" fillId="2" borderId="1" xfId="38" applyFont="1" applyFill="1" applyBorder="1" applyAlignment="1">
      <alignment horizontal="center" vertical="center" wrapText="1"/>
      <protection/>
    </xf>
    <xf numFmtId="0" fontId="10" fillId="2" borderId="1" xfId="0" applyFont="1" applyFill="1" applyBorder="1" applyAlignment="1">
      <alignment horizontal="center" vertical="center" wrapText="1"/>
    </xf>
    <xf numFmtId="0" fontId="10" fillId="2" borderId="1" xfId="38" applyFont="1" applyFill="1" applyBorder="1" applyAlignment="1">
      <alignment horizontal="center"/>
      <protection/>
    </xf>
    <xf numFmtId="43" fontId="10" fillId="10" borderId="1" xfId="38" applyNumberFormat="1" applyFont="1" applyFill="1" applyBorder="1" applyAlignment="1">
      <alignment horizontal="center"/>
      <protection/>
    </xf>
    <xf numFmtId="3" fontId="14" fillId="2" borderId="1" xfId="0" applyNumberFormat="1" applyFont="1" applyFill="1" applyBorder="1" applyAlignment="1">
      <alignment horizontal="center" vertical="center" wrapText="1"/>
    </xf>
    <xf numFmtId="0" fontId="10" fillId="0" borderId="1" xfId="38" applyFont="1" applyBorder="1" applyAlignment="1">
      <alignment horizontal="center" vertical="center" wrapText="1"/>
      <protection/>
    </xf>
    <xf numFmtId="1" fontId="10" fillId="2" borderId="1" xfId="0" applyNumberFormat="1" applyFont="1" applyFill="1" applyBorder="1" applyAlignment="1">
      <alignment horizontal="center" vertical="center" wrapText="1"/>
    </xf>
    <xf numFmtId="0" fontId="11" fillId="0" borderId="0" xfId="38" applyFont="1" applyAlignment="1">
      <alignment horizontal="right"/>
      <protection/>
    </xf>
    <xf numFmtId="0" fontId="10" fillId="0" borderId="1" xfId="38" applyFont="1" applyBorder="1" applyAlignment="1">
      <alignment horizontal="center"/>
      <protection/>
    </xf>
    <xf numFmtId="0" fontId="17" fillId="8" borderId="1" xfId="38" applyFont="1" applyFill="1" applyBorder="1" applyAlignment="1">
      <alignment horizontal="center" vertical="center" wrapText="1"/>
      <protection/>
    </xf>
    <xf numFmtId="0" fontId="11" fillId="8" borderId="1" xfId="38" applyFont="1" applyFill="1" applyBorder="1" applyAlignment="1">
      <alignment horizontal="center" vertical="center" wrapText="1"/>
      <protection/>
    </xf>
    <xf numFmtId="0" fontId="13" fillId="0" borderId="1" xfId="38" applyFont="1" applyFill="1" applyBorder="1" applyAlignment="1">
      <alignment horizontal="justify" vertical="center" wrapText="1"/>
      <protection/>
    </xf>
    <xf numFmtId="0" fontId="11" fillId="0" borderId="0" xfId="38" applyFont="1" applyBorder="1" applyAlignment="1">
      <alignment horizontal="center" vertical="center"/>
      <protection/>
    </xf>
    <xf numFmtId="1" fontId="14" fillId="2" borderId="1" xfId="0" applyNumberFormat="1" applyFont="1" applyFill="1" applyBorder="1" applyAlignment="1">
      <alignment horizontal="center" vertical="center" wrapText="1"/>
    </xf>
    <xf numFmtId="169" fontId="11" fillId="10" borderId="1" xfId="29" applyNumberFormat="1" applyFont="1" applyFill="1" applyBorder="1" applyAlignment="1">
      <alignment horizontal="center" vertical="center"/>
    </xf>
    <xf numFmtId="169" fontId="13" fillId="0" borderId="1" xfId="38" applyNumberFormat="1" applyFont="1" applyFill="1" applyBorder="1" applyAlignment="1">
      <alignment vertical="center" wrapText="1"/>
      <protection/>
    </xf>
    <xf numFmtId="169" fontId="10" fillId="0" borderId="1" xfId="24" applyNumberFormat="1" applyFont="1" applyFill="1" applyBorder="1" applyAlignment="1">
      <alignment/>
    </xf>
    <xf numFmtId="3" fontId="13" fillId="0" borderId="1" xfId="38" applyNumberFormat="1" applyFont="1" applyFill="1" applyBorder="1" applyAlignment="1">
      <alignment horizontal="center" vertical="center" wrapText="1"/>
      <protection/>
    </xf>
    <xf numFmtId="169" fontId="13" fillId="0" borderId="1" xfId="29" applyNumberFormat="1" applyFont="1" applyFill="1" applyBorder="1" applyAlignment="1">
      <alignment horizontal="center" vertical="center" wrapText="1"/>
    </xf>
    <xf numFmtId="169" fontId="13" fillId="0" borderId="1" xfId="29" applyNumberFormat="1" applyFont="1" applyFill="1" applyBorder="1" applyAlignment="1">
      <alignment horizontal="center" vertical="center" wrapText="1"/>
    </xf>
    <xf numFmtId="9" fontId="13" fillId="0" borderId="1" xfId="44" applyFont="1" applyFill="1" applyBorder="1" applyAlignment="1">
      <alignment horizontal="center" vertical="center" wrapText="1"/>
    </xf>
    <xf numFmtId="9" fontId="13" fillId="2" borderId="1" xfId="44" applyFont="1" applyFill="1" applyBorder="1" applyAlignment="1">
      <alignment horizontal="center" vertical="center" wrapText="1"/>
    </xf>
    <xf numFmtId="170" fontId="13" fillId="0" borderId="1" xfId="44" applyNumberFormat="1" applyFont="1" applyFill="1" applyBorder="1" applyAlignment="1">
      <alignment horizontal="center" vertical="center" wrapText="1"/>
    </xf>
    <xf numFmtId="9" fontId="10" fillId="0" borderId="1" xfId="44" applyFont="1" applyFill="1" applyBorder="1" applyAlignment="1">
      <alignment horizontal="center" vertical="center" wrapText="1"/>
    </xf>
  </cellXfs>
  <cellStyles count="3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Normal_573_2009_ Actualizado 22_12_2009" xfId="43"/>
    <cellStyle name="Porcentaje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19050</xdr:rowOff>
    </xdr:from>
    <xdr:to>
      <xdr:col>3</xdr:col>
      <xdr:colOff>1076325</xdr:colOff>
      <xdr:row>3</xdr:row>
      <xdr:rowOff>161925</xdr:rowOff>
    </xdr:to>
    <xdr:pic>
      <xdr:nvPicPr>
        <xdr:cNvPr id="15579" name="Picture 110"/>
        <xdr:cNvPicPr preferRelativeResize="1">
          <a:picLocks noChangeAspect="1"/>
        </xdr:cNvPicPr>
      </xdr:nvPicPr>
      <xdr:blipFill>
        <a:blip r:embed="rId1"/>
        <a:stretch>
          <a:fillRect/>
        </a:stretch>
      </xdr:blipFill>
      <xdr:spPr bwMode="auto">
        <a:xfrm>
          <a:off x="2009775" y="19050"/>
          <a:ext cx="1638300" cy="90487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333375</xdr:rowOff>
    </xdr:from>
    <xdr:to>
      <xdr:col>3</xdr:col>
      <xdr:colOff>342900</xdr:colOff>
      <xdr:row>3</xdr:row>
      <xdr:rowOff>866775</xdr:rowOff>
    </xdr:to>
    <xdr:pic>
      <xdr:nvPicPr>
        <xdr:cNvPr id="9967" name="Imagen 2"/>
        <xdr:cNvPicPr preferRelativeResize="1">
          <a:picLocks noChangeAspect="1"/>
        </xdr:cNvPicPr>
      </xdr:nvPicPr>
      <xdr:blipFill>
        <a:blip r:embed="rId1"/>
        <a:stretch>
          <a:fillRect/>
        </a:stretch>
      </xdr:blipFill>
      <xdr:spPr bwMode="auto">
        <a:xfrm>
          <a:off x="2324100" y="333375"/>
          <a:ext cx="1666875" cy="1762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276225</xdr:rowOff>
    </xdr:from>
    <xdr:to>
      <xdr:col>1</xdr:col>
      <xdr:colOff>666750</xdr:colOff>
      <xdr:row>3</xdr:row>
      <xdr:rowOff>57150</xdr:rowOff>
    </xdr:to>
    <xdr:pic>
      <xdr:nvPicPr>
        <xdr:cNvPr id="10971" name="Imagen 2"/>
        <xdr:cNvPicPr preferRelativeResize="1">
          <a:picLocks noChangeAspect="1"/>
        </xdr:cNvPicPr>
      </xdr:nvPicPr>
      <xdr:blipFill>
        <a:blip r:embed="rId1"/>
        <a:stretch>
          <a:fillRect/>
        </a:stretch>
      </xdr:blipFill>
      <xdr:spPr bwMode="auto">
        <a:xfrm>
          <a:off x="190500" y="276225"/>
          <a:ext cx="1085850" cy="9334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3</xdr:col>
      <xdr:colOff>66675</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s>
    <sheetDataSet>
      <sheetData sheetId="0"/>
      <sheetData sheetId="1">
        <row r="9">
          <cell r="C9" t="str">
            <v>Mantener 1 Sistema de Control Interno</v>
          </cell>
          <cell r="AF9">
            <v>1</v>
          </cell>
        </row>
        <row r="10">
          <cell r="L10">
            <v>162276000</v>
          </cell>
          <cell r="AF10">
            <v>162057600</v>
          </cell>
        </row>
        <row r="11">
          <cell r="AF11">
            <v>0</v>
          </cell>
        </row>
        <row r="12">
          <cell r="L12">
            <v>53096983</v>
          </cell>
          <cell r="AF12">
            <v>53096983</v>
          </cell>
        </row>
        <row r="15">
          <cell r="C15" t="str">
            <v>Mantener mínimo 8 puntos habilitados de Atención al Ciudadano</v>
          </cell>
          <cell r="AF15">
            <v>8</v>
          </cell>
        </row>
        <row r="16">
          <cell r="L16">
            <v>1097892000</v>
          </cell>
          <cell r="AF16">
            <v>463868000</v>
          </cell>
        </row>
        <row r="18">
          <cell r="L18">
            <v>318286468</v>
          </cell>
          <cell r="AF18">
            <v>132669075</v>
          </cell>
        </row>
        <row r="21">
          <cell r="C21" t="str">
            <v>Seguimiento 100%  PQR´s asignadas respondidas
</v>
          </cell>
          <cell r="AF21">
            <v>1</v>
          </cell>
        </row>
        <row r="22">
          <cell r="L22">
            <v>62667000</v>
          </cell>
          <cell r="AF22">
            <v>22448800</v>
          </cell>
        </row>
        <row r="23">
          <cell r="AF23">
            <v>0</v>
          </cell>
        </row>
        <row r="24">
          <cell r="L24">
            <v>12003024</v>
          </cell>
          <cell r="AF24">
            <v>11031238</v>
          </cell>
        </row>
        <row r="27">
          <cell r="C27" t="str">
            <v>
Incrementar 90 % la sostenibilidad el SIG en la SDA
</v>
          </cell>
          <cell r="AF27">
            <v>0.15</v>
          </cell>
        </row>
        <row r="28">
          <cell r="L28">
            <v>194185000</v>
          </cell>
          <cell r="AF28">
            <v>0</v>
          </cell>
        </row>
        <row r="29">
          <cell r="AF29">
            <v>0</v>
          </cell>
        </row>
        <row r="30">
          <cell r="L30">
            <v>102102454</v>
          </cell>
          <cell r="AF30">
            <v>58647623</v>
          </cell>
        </row>
        <row r="33">
          <cell r="C33" t="str">
            <v>Seguimiento 100 % de la Ley 1712 y 1474
</v>
          </cell>
          <cell r="AF33">
            <v>1</v>
          </cell>
        </row>
        <row r="34">
          <cell r="L34">
            <v>74198000</v>
          </cell>
          <cell r="AF34">
            <v>36758600</v>
          </cell>
        </row>
        <row r="35">
          <cell r="AF35">
            <v>0</v>
          </cell>
        </row>
        <row r="36">
          <cell r="L36">
            <v>39455841</v>
          </cell>
          <cell r="AF36">
            <v>39455840</v>
          </cell>
        </row>
        <row r="39">
          <cell r="C39" t="str">
            <v>Operar un proceso de Direccionamiento Estratégico</v>
          </cell>
          <cell r="AF39">
            <v>1</v>
          </cell>
        </row>
        <row r="40">
          <cell r="L40">
            <v>781542000</v>
          </cell>
          <cell r="AF40">
            <v>481683000</v>
          </cell>
        </row>
        <row r="41">
          <cell r="AF41">
            <v>0</v>
          </cell>
        </row>
        <row r="42">
          <cell r="L42">
            <v>241084572</v>
          </cell>
          <cell r="AF42">
            <v>197911247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JD15"/>
  <sheetViews>
    <sheetView tabSelected="1" view="pageBreakPreview" zoomScale="60" workbookViewId="0" topLeftCell="A1">
      <selection activeCell="P16" sqref="P16"/>
    </sheetView>
  </sheetViews>
  <sheetFormatPr defaultColWidth="11.421875" defaultRowHeight="15"/>
  <cols>
    <col min="1" max="1" width="8.8515625" style="116" customWidth="1"/>
    <col min="2" max="2" width="20.8515625" style="116" customWidth="1"/>
    <col min="3" max="3" width="8.8515625" style="116" customWidth="1"/>
    <col min="4" max="4" width="27.140625" style="116" customWidth="1"/>
    <col min="5" max="5" width="7.57421875" style="116" customWidth="1"/>
    <col min="6" max="6" width="17.00390625" style="116" customWidth="1"/>
    <col min="7" max="7" width="18.00390625" style="116" customWidth="1"/>
    <col min="8" max="8" width="17.140625" style="116" customWidth="1"/>
    <col min="9" max="9" width="16.140625" style="120" customWidth="1"/>
    <col min="10" max="10" width="6.8515625" style="120" hidden="1" customWidth="1"/>
    <col min="11" max="11" width="7.8515625" style="120" hidden="1" customWidth="1"/>
    <col min="12" max="12" width="9.7109375" style="120" hidden="1" customWidth="1"/>
    <col min="13" max="13" width="7.8515625" style="120" hidden="1" customWidth="1"/>
    <col min="14" max="14" width="18.8515625" style="120" hidden="1" customWidth="1"/>
    <col min="15" max="15" width="9.7109375" style="120" customWidth="1"/>
    <col min="16" max="16" width="13.00390625" style="120" customWidth="1"/>
    <col min="17" max="17" width="11.28125" style="120" customWidth="1"/>
    <col min="18" max="18" width="7.7109375" style="120" customWidth="1"/>
    <col min="19" max="19" width="18.00390625" style="120" customWidth="1"/>
    <col min="20" max="20" width="9.7109375" style="120" hidden="1" customWidth="1"/>
    <col min="21" max="21" width="8.7109375" style="120" hidden="1" customWidth="1"/>
    <col min="22" max="22" width="11.28125" style="120" hidden="1" customWidth="1"/>
    <col min="23" max="23" width="7.57421875" style="120" hidden="1" customWidth="1"/>
    <col min="24" max="24" width="18.00390625" style="120" hidden="1" customWidth="1"/>
    <col min="25" max="25" width="10.140625" style="120" hidden="1" customWidth="1"/>
    <col min="26" max="26" width="8.7109375" style="120" hidden="1" customWidth="1"/>
    <col min="27" max="27" width="10.28125" style="120" hidden="1" customWidth="1"/>
    <col min="28" max="28" width="8.140625" style="120" hidden="1" customWidth="1"/>
    <col min="29" max="29" width="18.7109375" style="120" hidden="1" customWidth="1"/>
    <col min="30" max="30" width="10.140625" style="120" hidden="1" customWidth="1"/>
    <col min="31" max="33" width="10.421875" style="120" hidden="1" customWidth="1"/>
    <col min="34" max="34" width="17.7109375" style="120" hidden="1" customWidth="1"/>
    <col min="35" max="35" width="12.8515625" style="116" customWidth="1"/>
    <col min="36" max="36" width="16.57421875" style="116" customWidth="1"/>
    <col min="37" max="37" width="12.8515625" style="116" customWidth="1"/>
    <col min="38" max="38" width="14.28125" style="116" customWidth="1"/>
    <col min="39" max="39" width="19.140625" style="116" customWidth="1"/>
    <col min="40" max="40" width="20.421875" style="116" customWidth="1"/>
    <col min="41" max="41" width="132.57421875" style="116" customWidth="1"/>
    <col min="42" max="43" width="51.7109375" style="116" customWidth="1"/>
    <col min="44" max="44" width="58.7109375" style="116" customWidth="1"/>
    <col min="45" max="45" width="58.00390625" style="116" customWidth="1"/>
    <col min="46" max="16384" width="11.421875" style="116" customWidth="1"/>
  </cols>
  <sheetData>
    <row r="1" spans="1:45" ht="15.75">
      <c r="A1" s="184"/>
      <c r="B1" s="184"/>
      <c r="C1" s="184"/>
      <c r="D1" s="184"/>
      <c r="E1" s="184"/>
      <c r="F1" s="184"/>
      <c r="G1" s="177" t="s">
        <v>0</v>
      </c>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row>
    <row r="2" spans="1:45" ht="28.5" customHeight="1">
      <c r="A2" s="184"/>
      <c r="B2" s="184"/>
      <c r="C2" s="184"/>
      <c r="D2" s="184"/>
      <c r="E2" s="184"/>
      <c r="F2" s="184"/>
      <c r="G2" s="185" t="s">
        <v>125</v>
      </c>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row>
    <row r="3" spans="1:45" ht="15.75">
      <c r="A3" s="184"/>
      <c r="B3" s="184"/>
      <c r="C3" s="184"/>
      <c r="D3" s="184"/>
      <c r="E3" s="184"/>
      <c r="F3" s="184"/>
      <c r="G3" s="177" t="s">
        <v>1</v>
      </c>
      <c r="H3" s="177"/>
      <c r="I3" s="177"/>
      <c r="J3" s="177"/>
      <c r="K3" s="177"/>
      <c r="L3" s="177"/>
      <c r="M3" s="177"/>
      <c r="N3" s="177"/>
      <c r="O3" s="177"/>
      <c r="P3" s="177"/>
      <c r="Q3" s="177"/>
      <c r="R3" s="177" t="s">
        <v>126</v>
      </c>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row>
    <row r="4" spans="1:45" ht="15.75">
      <c r="A4" s="184"/>
      <c r="B4" s="184"/>
      <c r="C4" s="184"/>
      <c r="D4" s="184"/>
      <c r="E4" s="184"/>
      <c r="F4" s="184"/>
      <c r="G4" s="177" t="s">
        <v>2</v>
      </c>
      <c r="H4" s="177"/>
      <c r="I4" s="177"/>
      <c r="J4" s="177"/>
      <c r="K4" s="177"/>
      <c r="L4" s="177"/>
      <c r="M4" s="177"/>
      <c r="N4" s="177"/>
      <c r="O4" s="177"/>
      <c r="P4" s="177"/>
      <c r="Q4" s="177"/>
      <c r="R4" s="181" t="s">
        <v>130</v>
      </c>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row>
    <row r="5" spans="1:45" ht="15.75">
      <c r="A5" s="177"/>
      <c r="B5" s="177"/>
      <c r="C5" s="177"/>
      <c r="D5" s="177"/>
      <c r="E5" s="177"/>
      <c r="F5" s="177"/>
      <c r="G5" s="177"/>
      <c r="H5" s="177"/>
      <c r="I5" s="177"/>
      <c r="J5" s="177"/>
      <c r="K5" s="177"/>
      <c r="L5" s="177"/>
      <c r="M5" s="177"/>
      <c r="N5" s="177"/>
      <c r="O5" s="177"/>
      <c r="P5" s="177"/>
      <c r="Q5" s="177"/>
      <c r="R5" s="178" t="s">
        <v>127</v>
      </c>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row>
    <row r="6" spans="1:45" ht="15.75">
      <c r="A6" s="177"/>
      <c r="B6" s="177"/>
      <c r="C6" s="177"/>
      <c r="D6" s="177"/>
      <c r="E6" s="177"/>
      <c r="F6" s="177"/>
      <c r="G6" s="177"/>
      <c r="H6" s="177"/>
      <c r="I6" s="177"/>
      <c r="J6" s="177"/>
      <c r="K6" s="177"/>
      <c r="L6" s="177"/>
      <c r="M6" s="177"/>
      <c r="N6" s="177"/>
      <c r="O6" s="177"/>
      <c r="P6" s="177"/>
      <c r="Q6" s="177"/>
      <c r="R6" s="178" t="s">
        <v>128</v>
      </c>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row>
    <row r="7" spans="1:45" ht="15">
      <c r="A7" s="169"/>
      <c r="B7" s="165"/>
      <c r="C7" s="165"/>
      <c r="D7" s="165"/>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7"/>
      <c r="AJ7" s="167"/>
      <c r="AK7" s="167"/>
      <c r="AL7" s="167"/>
      <c r="AM7" s="167"/>
      <c r="AN7" s="167"/>
      <c r="AO7" s="167"/>
      <c r="AP7" s="167"/>
      <c r="AQ7" s="167"/>
      <c r="AR7" s="167"/>
      <c r="AS7" s="168"/>
    </row>
    <row r="8" spans="1:45" s="1" customFormat="1" ht="15.75">
      <c r="A8" s="177" t="s">
        <v>191</v>
      </c>
      <c r="B8" s="177"/>
      <c r="C8" s="177" t="s">
        <v>104</v>
      </c>
      <c r="D8" s="177"/>
      <c r="E8" s="177" t="s">
        <v>106</v>
      </c>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t="s">
        <v>114</v>
      </c>
      <c r="AN8" s="177" t="s">
        <v>115</v>
      </c>
      <c r="AO8" s="179" t="s">
        <v>116</v>
      </c>
      <c r="AP8" s="179" t="s">
        <v>117</v>
      </c>
      <c r="AQ8" s="179" t="s">
        <v>118</v>
      </c>
      <c r="AR8" s="179" t="s">
        <v>119</v>
      </c>
      <c r="AS8" s="179" t="s">
        <v>120</v>
      </c>
    </row>
    <row r="9" spans="1:45" s="2" customFormat="1" ht="15.75">
      <c r="A9" s="177" t="s">
        <v>103</v>
      </c>
      <c r="B9" s="177" t="s">
        <v>190</v>
      </c>
      <c r="C9" s="177" t="s">
        <v>87</v>
      </c>
      <c r="D9" s="177" t="s">
        <v>105</v>
      </c>
      <c r="E9" s="177" t="s">
        <v>107</v>
      </c>
      <c r="F9" s="177" t="s">
        <v>108</v>
      </c>
      <c r="G9" s="177" t="s">
        <v>109</v>
      </c>
      <c r="H9" s="177" t="s">
        <v>110</v>
      </c>
      <c r="I9" s="177" t="s">
        <v>111</v>
      </c>
      <c r="J9" s="180" t="s">
        <v>112</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t="s">
        <v>113</v>
      </c>
      <c r="AJ9" s="180"/>
      <c r="AK9" s="180"/>
      <c r="AL9" s="180"/>
      <c r="AM9" s="177"/>
      <c r="AN9" s="177"/>
      <c r="AO9" s="179"/>
      <c r="AP9" s="179"/>
      <c r="AQ9" s="179"/>
      <c r="AR9" s="179"/>
      <c r="AS9" s="179"/>
    </row>
    <row r="10" spans="1:45" s="2" customFormat="1" ht="15.75">
      <c r="A10" s="177"/>
      <c r="B10" s="177"/>
      <c r="C10" s="177"/>
      <c r="D10" s="177"/>
      <c r="E10" s="177"/>
      <c r="F10" s="177"/>
      <c r="G10" s="177"/>
      <c r="H10" s="177"/>
      <c r="I10" s="177"/>
      <c r="J10" s="180">
        <v>2016</v>
      </c>
      <c r="K10" s="180"/>
      <c r="L10" s="180"/>
      <c r="M10" s="180"/>
      <c r="N10" s="180"/>
      <c r="O10" s="180">
        <v>2017</v>
      </c>
      <c r="P10" s="180"/>
      <c r="Q10" s="180"/>
      <c r="R10" s="180"/>
      <c r="S10" s="180"/>
      <c r="T10" s="180">
        <v>2018</v>
      </c>
      <c r="U10" s="180"/>
      <c r="V10" s="180"/>
      <c r="W10" s="180"/>
      <c r="X10" s="180"/>
      <c r="Y10" s="180">
        <v>2019</v>
      </c>
      <c r="Z10" s="180"/>
      <c r="AA10" s="180"/>
      <c r="AB10" s="180"/>
      <c r="AC10" s="180"/>
      <c r="AD10" s="180">
        <v>2020</v>
      </c>
      <c r="AE10" s="180"/>
      <c r="AF10" s="180"/>
      <c r="AG10" s="180"/>
      <c r="AH10" s="180"/>
      <c r="AI10" s="177" t="s">
        <v>3</v>
      </c>
      <c r="AJ10" s="177" t="s">
        <v>4</v>
      </c>
      <c r="AK10" s="177" t="s">
        <v>5</v>
      </c>
      <c r="AL10" s="177" t="s">
        <v>6</v>
      </c>
      <c r="AM10" s="177"/>
      <c r="AN10" s="177"/>
      <c r="AO10" s="179"/>
      <c r="AP10" s="179"/>
      <c r="AQ10" s="179"/>
      <c r="AR10" s="179"/>
      <c r="AS10" s="179"/>
    </row>
    <row r="11" spans="1:45" s="2" customFormat="1" ht="15.75">
      <c r="A11" s="177"/>
      <c r="B11" s="177"/>
      <c r="C11" s="177"/>
      <c r="D11" s="177"/>
      <c r="E11" s="177"/>
      <c r="F11" s="177"/>
      <c r="G11" s="177"/>
      <c r="H11" s="177"/>
      <c r="I11" s="177"/>
      <c r="J11" s="145" t="s">
        <v>3</v>
      </c>
      <c r="K11" s="145" t="s">
        <v>4</v>
      </c>
      <c r="L11" s="145" t="s">
        <v>5</v>
      </c>
      <c r="M11" s="145" t="s">
        <v>6</v>
      </c>
      <c r="N11" s="145" t="s">
        <v>30</v>
      </c>
      <c r="O11" s="145" t="s">
        <v>3</v>
      </c>
      <c r="P11" s="145" t="s">
        <v>4</v>
      </c>
      <c r="Q11" s="145" t="s">
        <v>5</v>
      </c>
      <c r="R11" s="145" t="s">
        <v>6</v>
      </c>
      <c r="S11" s="145" t="s">
        <v>30</v>
      </c>
      <c r="T11" s="145" t="s">
        <v>3</v>
      </c>
      <c r="U11" s="145" t="s">
        <v>4</v>
      </c>
      <c r="V11" s="145" t="s">
        <v>5</v>
      </c>
      <c r="W11" s="145" t="s">
        <v>6</v>
      </c>
      <c r="X11" s="145" t="s">
        <v>30</v>
      </c>
      <c r="Y11" s="145" t="s">
        <v>3</v>
      </c>
      <c r="Z11" s="145" t="s">
        <v>4</v>
      </c>
      <c r="AA11" s="145" t="s">
        <v>5</v>
      </c>
      <c r="AB11" s="145" t="s">
        <v>6</v>
      </c>
      <c r="AC11" s="145" t="s">
        <v>30</v>
      </c>
      <c r="AD11" s="145" t="s">
        <v>3</v>
      </c>
      <c r="AE11" s="145" t="s">
        <v>4</v>
      </c>
      <c r="AF11" s="145" t="s">
        <v>5</v>
      </c>
      <c r="AG11" s="145" t="s">
        <v>6</v>
      </c>
      <c r="AH11" s="145" t="s">
        <v>30</v>
      </c>
      <c r="AI11" s="177"/>
      <c r="AJ11" s="177"/>
      <c r="AK11" s="177"/>
      <c r="AL11" s="177"/>
      <c r="AM11" s="177"/>
      <c r="AN11" s="177"/>
      <c r="AO11" s="179"/>
      <c r="AP11" s="179"/>
      <c r="AQ11" s="179"/>
      <c r="AR11" s="179"/>
      <c r="AS11" s="179"/>
    </row>
    <row r="12" spans="1:45" s="2" customFormat="1" ht="138.75" customHeight="1">
      <c r="A12" s="73">
        <v>185</v>
      </c>
      <c r="B12" s="74" t="s">
        <v>129</v>
      </c>
      <c r="C12" s="73"/>
      <c r="D12" s="74" t="s">
        <v>192</v>
      </c>
      <c r="E12" s="73"/>
      <c r="F12" s="75" t="s">
        <v>195</v>
      </c>
      <c r="G12" s="73" t="s">
        <v>196</v>
      </c>
      <c r="H12" s="73" t="s">
        <v>184</v>
      </c>
      <c r="I12" s="73">
        <v>4</v>
      </c>
      <c r="J12" s="73" t="s">
        <v>238</v>
      </c>
      <c r="K12" s="72" t="s">
        <v>238</v>
      </c>
      <c r="L12" s="72">
        <v>4</v>
      </c>
      <c r="M12" s="72">
        <v>4</v>
      </c>
      <c r="N12" s="73">
        <v>4</v>
      </c>
      <c r="O12" s="73">
        <v>4</v>
      </c>
      <c r="P12" s="73"/>
      <c r="Q12" s="73"/>
      <c r="R12" s="73"/>
      <c r="S12" s="73"/>
      <c r="T12" s="73">
        <v>4</v>
      </c>
      <c r="U12" s="73"/>
      <c r="V12" s="73"/>
      <c r="W12" s="73"/>
      <c r="X12" s="73"/>
      <c r="Y12" s="73">
        <v>4</v>
      </c>
      <c r="Z12" s="73"/>
      <c r="AA12" s="73"/>
      <c r="AB12" s="73"/>
      <c r="AC12" s="73"/>
      <c r="AD12" s="73">
        <v>4</v>
      </c>
      <c r="AE12" s="73"/>
      <c r="AF12" s="73"/>
      <c r="AG12" s="73"/>
      <c r="AH12" s="73"/>
      <c r="AI12" s="73">
        <v>4</v>
      </c>
      <c r="AJ12" s="90"/>
      <c r="AK12" s="72"/>
      <c r="AL12" s="72"/>
      <c r="AM12" s="130">
        <f>+AI12/O12</f>
        <v>1</v>
      </c>
      <c r="AN12" s="130">
        <f>+AI12/AD12</f>
        <v>1</v>
      </c>
      <c r="AO12" s="144" t="s">
        <v>339</v>
      </c>
      <c r="AP12" s="148" t="s">
        <v>301</v>
      </c>
      <c r="AQ12" s="148" t="s">
        <v>302</v>
      </c>
      <c r="AR12" s="138" t="s">
        <v>322</v>
      </c>
      <c r="AS12" s="138" t="s">
        <v>327</v>
      </c>
    </row>
    <row r="13" spans="1:45" s="117" customFormat="1" ht="105" customHeight="1">
      <c r="A13" s="73">
        <v>185</v>
      </c>
      <c r="B13" s="74" t="s">
        <v>193</v>
      </c>
      <c r="C13" s="73">
        <v>70</v>
      </c>
      <c r="D13" s="74" t="s">
        <v>185</v>
      </c>
      <c r="E13" s="73">
        <v>390</v>
      </c>
      <c r="F13" s="75" t="s">
        <v>187</v>
      </c>
      <c r="G13" s="73" t="s">
        <v>197</v>
      </c>
      <c r="H13" s="73" t="s">
        <v>239</v>
      </c>
      <c r="I13" s="71">
        <v>1</v>
      </c>
      <c r="J13" s="71" t="s">
        <v>238</v>
      </c>
      <c r="K13" s="71" t="s">
        <v>238</v>
      </c>
      <c r="L13" s="71">
        <v>0.04</v>
      </c>
      <c r="M13" s="71">
        <v>0.04</v>
      </c>
      <c r="N13" s="71">
        <v>0.04</v>
      </c>
      <c r="O13" s="126">
        <v>0.28</v>
      </c>
      <c r="P13" s="71"/>
      <c r="Q13" s="71"/>
      <c r="R13" s="71"/>
      <c r="S13" s="126"/>
      <c r="T13" s="126">
        <v>0.28</v>
      </c>
      <c r="U13" s="126"/>
      <c r="V13" s="126"/>
      <c r="W13" s="126"/>
      <c r="X13" s="126"/>
      <c r="Y13" s="131">
        <v>0.3</v>
      </c>
      <c r="Z13" s="131"/>
      <c r="AA13" s="131"/>
      <c r="AB13" s="131"/>
      <c r="AC13" s="126"/>
      <c r="AD13" s="131">
        <v>0.1</v>
      </c>
      <c r="AE13" s="131"/>
      <c r="AF13" s="131"/>
      <c r="AG13" s="131"/>
      <c r="AH13" s="126"/>
      <c r="AI13" s="126">
        <v>0.07</v>
      </c>
      <c r="AJ13" s="90">
        <f>+AI13+15%</f>
        <v>0.22</v>
      </c>
      <c r="AK13" s="72"/>
      <c r="AL13" s="72"/>
      <c r="AM13" s="164">
        <f>+AI13/O13</f>
        <v>0.25</v>
      </c>
      <c r="AN13" s="137">
        <f>(N13+AI13)/(AD13+Y13+T13+O13+N13)</f>
        <v>0.11000000000000001</v>
      </c>
      <c r="AO13" s="140" t="s">
        <v>337</v>
      </c>
      <c r="AP13" s="148" t="s">
        <v>301</v>
      </c>
      <c r="AQ13" s="148" t="s">
        <v>302</v>
      </c>
      <c r="AR13" s="133" t="s">
        <v>323</v>
      </c>
      <c r="AS13" s="133" t="s">
        <v>324</v>
      </c>
    </row>
    <row r="14" spans="1:15136" s="117" customFormat="1" ht="151.5" customHeight="1">
      <c r="A14" s="73">
        <v>185</v>
      </c>
      <c r="B14" s="74" t="s">
        <v>193</v>
      </c>
      <c r="C14" s="73">
        <v>71</v>
      </c>
      <c r="D14" s="74" t="s">
        <v>186</v>
      </c>
      <c r="E14" s="85">
        <v>391</v>
      </c>
      <c r="F14" s="74" t="s">
        <v>188</v>
      </c>
      <c r="G14" s="73" t="s">
        <v>197</v>
      </c>
      <c r="H14" s="73" t="s">
        <v>198</v>
      </c>
      <c r="I14" s="86">
        <v>0.9</v>
      </c>
      <c r="J14" s="71" t="s">
        <v>238</v>
      </c>
      <c r="K14" s="87" t="s">
        <v>238</v>
      </c>
      <c r="L14" s="86">
        <v>0.1</v>
      </c>
      <c r="M14" s="86">
        <v>0.1</v>
      </c>
      <c r="N14" s="86">
        <v>0.1</v>
      </c>
      <c r="O14" s="132">
        <v>0.25</v>
      </c>
      <c r="P14" s="131"/>
      <c r="Q14" s="132"/>
      <c r="R14" s="127"/>
      <c r="S14" s="126"/>
      <c r="T14" s="132">
        <v>0.5</v>
      </c>
      <c r="U14" s="131"/>
      <c r="V14" s="132"/>
      <c r="W14" s="127"/>
      <c r="X14" s="126"/>
      <c r="Y14" s="132">
        <v>0.75</v>
      </c>
      <c r="Z14" s="131"/>
      <c r="AA14" s="132"/>
      <c r="AB14" s="127"/>
      <c r="AC14" s="126"/>
      <c r="AD14" s="132">
        <v>0.9</v>
      </c>
      <c r="AE14" s="131"/>
      <c r="AF14" s="132"/>
      <c r="AG14" s="127"/>
      <c r="AH14" s="126"/>
      <c r="AI14" s="132">
        <v>0.1375</v>
      </c>
      <c r="AJ14" s="125"/>
      <c r="AK14" s="88"/>
      <c r="AL14" s="88"/>
      <c r="AM14" s="164">
        <f>+AI14/O14</f>
        <v>0.55</v>
      </c>
      <c r="AN14" s="137">
        <f>+AI14/AD14</f>
        <v>0.1527777777777778</v>
      </c>
      <c r="AO14" s="144" t="s">
        <v>329</v>
      </c>
      <c r="AP14" s="148" t="s">
        <v>301</v>
      </c>
      <c r="AQ14" s="148" t="s">
        <v>302</v>
      </c>
      <c r="AR14" s="133" t="s">
        <v>321</v>
      </c>
      <c r="AS14" s="133" t="s">
        <v>328</v>
      </c>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80"/>
      <c r="BT14" s="80"/>
      <c r="BU14" s="77"/>
      <c r="BV14" s="77"/>
      <c r="BW14" s="77"/>
      <c r="BX14" s="77"/>
      <c r="BY14" s="77"/>
      <c r="BZ14" s="77"/>
      <c r="CA14" s="78"/>
      <c r="CB14" s="78"/>
      <c r="CC14" s="118"/>
      <c r="CD14" s="119"/>
      <c r="CE14" s="119"/>
      <c r="CF14" s="118"/>
      <c r="CG14" s="118"/>
      <c r="CH14" s="81"/>
      <c r="CI14" s="82"/>
      <c r="CJ14" s="81"/>
      <c r="CK14" s="82"/>
      <c r="CL14" s="83"/>
      <c r="CM14" s="82"/>
      <c r="CN14" s="81"/>
      <c r="CO14" s="81"/>
      <c r="CP14" s="76"/>
      <c r="CQ14" s="84"/>
      <c r="CR14" s="77"/>
      <c r="CS14" s="77"/>
      <c r="CT14" s="84"/>
      <c r="CU14" s="80"/>
      <c r="CV14" s="80"/>
      <c r="CW14" s="77"/>
      <c r="CX14" s="77"/>
      <c r="CY14" s="84"/>
      <c r="CZ14" s="80"/>
      <c r="DA14" s="80"/>
      <c r="DB14" s="77"/>
      <c r="DC14" s="77"/>
      <c r="DD14" s="84"/>
      <c r="DE14" s="80"/>
      <c r="DF14" s="80"/>
      <c r="DG14" s="77"/>
      <c r="DH14" s="77"/>
      <c r="DI14" s="84"/>
      <c r="DJ14" s="80"/>
      <c r="DK14" s="80"/>
      <c r="DL14" s="77"/>
      <c r="DM14" s="77"/>
      <c r="DN14" s="77"/>
      <c r="DO14" s="77"/>
      <c r="DP14" s="77"/>
      <c r="DQ14" s="77"/>
      <c r="DR14" s="78"/>
      <c r="DS14" s="78"/>
      <c r="DT14" s="118"/>
      <c r="DU14" s="119"/>
      <c r="DV14" s="119"/>
      <c r="DW14" s="118"/>
      <c r="DX14" s="118"/>
      <c r="DY14" s="81"/>
      <c r="DZ14" s="82"/>
      <c r="EA14" s="81"/>
      <c r="EB14" s="82"/>
      <c r="EC14" s="83"/>
      <c r="ED14" s="82"/>
      <c r="EE14" s="81"/>
      <c r="EF14" s="81"/>
      <c r="EG14" s="76"/>
      <c r="EH14" s="84"/>
      <c r="EI14" s="77"/>
      <c r="EJ14" s="77"/>
      <c r="EK14" s="84"/>
      <c r="EL14" s="80"/>
      <c r="EM14" s="80"/>
      <c r="EN14" s="77"/>
      <c r="EO14" s="77"/>
      <c r="EP14" s="84"/>
      <c r="EQ14" s="80"/>
      <c r="ER14" s="80"/>
      <c r="ES14" s="77"/>
      <c r="ET14" s="77"/>
      <c r="EU14" s="84"/>
      <c r="EV14" s="80"/>
      <c r="EW14" s="80"/>
      <c r="EX14" s="77"/>
      <c r="EY14" s="77"/>
      <c r="EZ14" s="84"/>
      <c r="FA14" s="80"/>
      <c r="FB14" s="80"/>
      <c r="FC14" s="77"/>
      <c r="FD14" s="77"/>
      <c r="FE14" s="77"/>
      <c r="FF14" s="77"/>
      <c r="FG14" s="77"/>
      <c r="FH14" s="77"/>
      <c r="FI14" s="78"/>
      <c r="FJ14" s="78"/>
      <c r="FK14" s="118"/>
      <c r="FL14" s="119"/>
      <c r="FM14" s="119"/>
      <c r="FN14" s="118"/>
      <c r="FO14" s="118"/>
      <c r="FP14" s="81"/>
      <c r="FQ14" s="82"/>
      <c r="FR14" s="81"/>
      <c r="FS14" s="82"/>
      <c r="FT14" s="83"/>
      <c r="FU14" s="82"/>
      <c r="FV14" s="81"/>
      <c r="FW14" s="81"/>
      <c r="FX14" s="76"/>
      <c r="FY14" s="84"/>
      <c r="FZ14" s="77"/>
      <c r="GA14" s="77"/>
      <c r="GB14" s="84"/>
      <c r="GC14" s="80"/>
      <c r="GD14" s="80"/>
      <c r="GE14" s="77"/>
      <c r="GF14" s="77"/>
      <c r="GG14" s="84"/>
      <c r="GH14" s="80"/>
      <c r="GI14" s="80"/>
      <c r="GJ14" s="77"/>
      <c r="GK14" s="77"/>
      <c r="GL14" s="84"/>
      <c r="GM14" s="80"/>
      <c r="GN14" s="80"/>
      <c r="GO14" s="77"/>
      <c r="GP14" s="77"/>
      <c r="GQ14" s="84"/>
      <c r="GR14" s="80"/>
      <c r="GS14" s="80"/>
      <c r="GT14" s="77"/>
      <c r="GU14" s="77"/>
      <c r="GV14" s="77"/>
      <c r="GW14" s="77"/>
      <c r="GX14" s="77"/>
      <c r="GY14" s="77"/>
      <c r="GZ14" s="78"/>
      <c r="HA14" s="78"/>
      <c r="HB14" s="118"/>
      <c r="HC14" s="119"/>
      <c r="HD14" s="119"/>
      <c r="HE14" s="118"/>
      <c r="HF14" s="118"/>
      <c r="HG14" s="81"/>
      <c r="HH14" s="82"/>
      <c r="HI14" s="81"/>
      <c r="HJ14" s="82"/>
      <c r="HK14" s="83"/>
      <c r="HL14" s="82"/>
      <c r="HM14" s="81"/>
      <c r="HN14" s="81"/>
      <c r="HO14" s="76"/>
      <c r="HP14" s="84"/>
      <c r="HQ14" s="77"/>
      <c r="HR14" s="77"/>
      <c r="HS14" s="84"/>
      <c r="HT14" s="80"/>
      <c r="HU14" s="80"/>
      <c r="HV14" s="77"/>
      <c r="HW14" s="77"/>
      <c r="HX14" s="84"/>
      <c r="HY14" s="80"/>
      <c r="HZ14" s="80"/>
      <c r="IA14" s="77"/>
      <c r="IB14" s="77"/>
      <c r="IC14" s="84"/>
      <c r="ID14" s="80"/>
      <c r="IE14" s="80"/>
      <c r="IF14" s="77"/>
      <c r="IG14" s="77"/>
      <c r="IH14" s="84"/>
      <c r="II14" s="80"/>
      <c r="IJ14" s="80"/>
      <c r="IK14" s="77"/>
      <c r="IL14" s="77"/>
      <c r="IM14" s="77"/>
      <c r="IN14" s="77"/>
      <c r="IO14" s="77"/>
      <c r="IP14" s="77"/>
      <c r="IQ14" s="78"/>
      <c r="IR14" s="78"/>
      <c r="IS14" s="118"/>
      <c r="IT14" s="119"/>
      <c r="IU14" s="119"/>
      <c r="IV14" s="118"/>
      <c r="IW14" s="118"/>
      <c r="IX14" s="81"/>
      <c r="IY14" s="82"/>
      <c r="IZ14" s="81"/>
      <c r="JA14" s="82"/>
      <c r="JB14" s="83"/>
      <c r="JC14" s="82"/>
      <c r="JD14" s="81"/>
      <c r="JE14" s="81"/>
      <c r="JF14" s="76"/>
      <c r="JG14" s="84"/>
      <c r="JH14" s="77"/>
      <c r="JI14" s="77"/>
      <c r="JJ14" s="84"/>
      <c r="JK14" s="80"/>
      <c r="JL14" s="80"/>
      <c r="JM14" s="77"/>
      <c r="JN14" s="77"/>
      <c r="JO14" s="84"/>
      <c r="JP14" s="80"/>
      <c r="JQ14" s="80"/>
      <c r="JR14" s="77"/>
      <c r="JS14" s="77"/>
      <c r="JT14" s="84"/>
      <c r="JU14" s="80"/>
      <c r="JV14" s="80"/>
      <c r="JW14" s="77"/>
      <c r="JX14" s="77"/>
      <c r="JY14" s="84"/>
      <c r="JZ14" s="80"/>
      <c r="KA14" s="80"/>
      <c r="KB14" s="77"/>
      <c r="KC14" s="77"/>
      <c r="KD14" s="77"/>
      <c r="KE14" s="77"/>
      <c r="KF14" s="77"/>
      <c r="KG14" s="77"/>
      <c r="KH14" s="78"/>
      <c r="KI14" s="78"/>
      <c r="KJ14" s="118"/>
      <c r="KK14" s="119"/>
      <c r="KL14" s="119"/>
      <c r="KM14" s="118"/>
      <c r="KN14" s="118"/>
      <c r="KO14" s="81"/>
      <c r="KP14" s="82"/>
      <c r="KQ14" s="81"/>
      <c r="KR14" s="82"/>
      <c r="KS14" s="83"/>
      <c r="KT14" s="82"/>
      <c r="KU14" s="81"/>
      <c r="KV14" s="81"/>
      <c r="KW14" s="76"/>
      <c r="KX14" s="84"/>
      <c r="KY14" s="77"/>
      <c r="KZ14" s="77"/>
      <c r="LA14" s="84"/>
      <c r="LB14" s="80"/>
      <c r="LC14" s="80"/>
      <c r="LD14" s="77"/>
      <c r="LE14" s="77"/>
      <c r="LF14" s="84"/>
      <c r="LG14" s="80"/>
      <c r="LH14" s="80"/>
      <c r="LI14" s="77"/>
      <c r="LJ14" s="77"/>
      <c r="LK14" s="84"/>
      <c r="LL14" s="80"/>
      <c r="LM14" s="80"/>
      <c r="LN14" s="77"/>
      <c r="LO14" s="77"/>
      <c r="LP14" s="84"/>
      <c r="LQ14" s="80"/>
      <c r="LR14" s="80"/>
      <c r="LS14" s="77"/>
      <c r="LT14" s="77"/>
      <c r="LU14" s="77"/>
      <c r="LV14" s="77"/>
      <c r="LW14" s="77"/>
      <c r="LX14" s="77"/>
      <c r="LY14" s="78"/>
      <c r="LZ14" s="78"/>
      <c r="MA14" s="118"/>
      <c r="MB14" s="119"/>
      <c r="MC14" s="119"/>
      <c r="MD14" s="118"/>
      <c r="ME14" s="118"/>
      <c r="MF14" s="81"/>
      <c r="MG14" s="82"/>
      <c r="MH14" s="81"/>
      <c r="MI14" s="82"/>
      <c r="MJ14" s="83"/>
      <c r="MK14" s="82"/>
      <c r="ML14" s="81"/>
      <c r="MM14" s="81"/>
      <c r="MN14" s="76"/>
      <c r="MO14" s="84"/>
      <c r="MP14" s="77"/>
      <c r="MQ14" s="77"/>
      <c r="MR14" s="84"/>
      <c r="MS14" s="80"/>
      <c r="MT14" s="80"/>
      <c r="MU14" s="77"/>
      <c r="MV14" s="77"/>
      <c r="MW14" s="84"/>
      <c r="MX14" s="80"/>
      <c r="MY14" s="80"/>
      <c r="MZ14" s="77"/>
      <c r="NA14" s="77"/>
      <c r="NB14" s="84"/>
      <c r="NC14" s="80"/>
      <c r="ND14" s="80"/>
      <c r="NE14" s="77"/>
      <c r="NF14" s="77"/>
      <c r="NG14" s="84"/>
      <c r="NH14" s="80"/>
      <c r="NI14" s="80"/>
      <c r="NJ14" s="77"/>
      <c r="NK14" s="77"/>
      <c r="NL14" s="77"/>
      <c r="NM14" s="77"/>
      <c r="NN14" s="77"/>
      <c r="NO14" s="77"/>
      <c r="NP14" s="78"/>
      <c r="NQ14" s="78"/>
      <c r="NR14" s="118"/>
      <c r="NS14" s="119"/>
      <c r="NT14" s="119"/>
      <c r="NU14" s="118"/>
      <c r="NV14" s="118"/>
      <c r="NW14" s="81"/>
      <c r="NX14" s="82"/>
      <c r="NY14" s="81"/>
      <c r="NZ14" s="82"/>
      <c r="OA14" s="83"/>
      <c r="OB14" s="82"/>
      <c r="OC14" s="81"/>
      <c r="OD14" s="81"/>
      <c r="OE14" s="76"/>
      <c r="OF14" s="84"/>
      <c r="OG14" s="77"/>
      <c r="OH14" s="77"/>
      <c r="OI14" s="84"/>
      <c r="OJ14" s="80"/>
      <c r="OK14" s="80"/>
      <c r="OL14" s="77"/>
      <c r="OM14" s="77"/>
      <c r="ON14" s="84"/>
      <c r="OO14" s="80"/>
      <c r="OP14" s="80"/>
      <c r="OQ14" s="77"/>
      <c r="OR14" s="77"/>
      <c r="OS14" s="84"/>
      <c r="OT14" s="80"/>
      <c r="OU14" s="80"/>
      <c r="OV14" s="77"/>
      <c r="OW14" s="77"/>
      <c r="OX14" s="84"/>
      <c r="OY14" s="80"/>
      <c r="OZ14" s="80"/>
      <c r="PA14" s="77"/>
      <c r="PB14" s="77"/>
      <c r="PC14" s="77"/>
      <c r="PD14" s="77"/>
      <c r="PE14" s="77"/>
      <c r="PF14" s="77"/>
      <c r="PG14" s="78"/>
      <c r="PH14" s="78"/>
      <c r="PI14" s="118"/>
      <c r="PJ14" s="119"/>
      <c r="PK14" s="119"/>
      <c r="PL14" s="118"/>
      <c r="PM14" s="118"/>
      <c r="PN14" s="81"/>
      <c r="PO14" s="82"/>
      <c r="PP14" s="81"/>
      <c r="PQ14" s="82"/>
      <c r="PR14" s="83"/>
      <c r="PS14" s="82"/>
      <c r="PT14" s="81"/>
      <c r="PU14" s="81"/>
      <c r="PV14" s="76"/>
      <c r="PW14" s="84"/>
      <c r="PX14" s="77"/>
      <c r="PY14" s="77"/>
      <c r="PZ14" s="84"/>
      <c r="QA14" s="80"/>
      <c r="QB14" s="80"/>
      <c r="QC14" s="77"/>
      <c r="QD14" s="77"/>
      <c r="QE14" s="84"/>
      <c r="QF14" s="80"/>
      <c r="QG14" s="80"/>
      <c r="QH14" s="77"/>
      <c r="QI14" s="77"/>
      <c r="QJ14" s="84"/>
      <c r="QK14" s="80"/>
      <c r="QL14" s="80"/>
      <c r="QM14" s="77"/>
      <c r="QN14" s="77"/>
      <c r="QO14" s="84"/>
      <c r="QP14" s="80"/>
      <c r="QQ14" s="80"/>
      <c r="QR14" s="77"/>
      <c r="QS14" s="77"/>
      <c r="QT14" s="77"/>
      <c r="QU14" s="77"/>
      <c r="QV14" s="77"/>
      <c r="QW14" s="77"/>
      <c r="QX14" s="78"/>
      <c r="QY14" s="78"/>
      <c r="QZ14" s="118"/>
      <c r="RA14" s="119"/>
      <c r="RB14" s="119"/>
      <c r="RC14" s="118"/>
      <c r="RD14" s="118"/>
      <c r="RE14" s="81"/>
      <c r="RF14" s="82"/>
      <c r="RG14" s="81"/>
      <c r="RH14" s="82"/>
      <c r="RI14" s="83"/>
      <c r="RJ14" s="82"/>
      <c r="RK14" s="81"/>
      <c r="RL14" s="81"/>
      <c r="RM14" s="76"/>
      <c r="RN14" s="84"/>
      <c r="RO14" s="77"/>
      <c r="RP14" s="77"/>
      <c r="RQ14" s="84"/>
      <c r="RR14" s="80"/>
      <c r="RS14" s="80"/>
      <c r="RT14" s="77"/>
      <c r="RU14" s="77"/>
      <c r="RV14" s="84"/>
      <c r="RW14" s="80"/>
      <c r="RX14" s="80"/>
      <c r="RY14" s="77"/>
      <c r="RZ14" s="77"/>
      <c r="SA14" s="84"/>
      <c r="SB14" s="80"/>
      <c r="SC14" s="80"/>
      <c r="SD14" s="77"/>
      <c r="SE14" s="77"/>
      <c r="SF14" s="84"/>
      <c r="SG14" s="80"/>
      <c r="SH14" s="80"/>
      <c r="SI14" s="77"/>
      <c r="SJ14" s="77"/>
      <c r="SK14" s="77"/>
      <c r="SL14" s="77"/>
      <c r="SM14" s="77"/>
      <c r="SN14" s="77"/>
      <c r="SO14" s="78"/>
      <c r="SP14" s="78"/>
      <c r="SQ14" s="118"/>
      <c r="SR14" s="119"/>
      <c r="SS14" s="119"/>
      <c r="ST14" s="118"/>
      <c r="SU14" s="118"/>
      <c r="SV14" s="81"/>
      <c r="SW14" s="82"/>
      <c r="SX14" s="81"/>
      <c r="SY14" s="82"/>
      <c r="SZ14" s="83"/>
      <c r="TA14" s="82"/>
      <c r="TB14" s="81"/>
      <c r="TC14" s="81"/>
      <c r="TD14" s="76"/>
      <c r="TE14" s="84"/>
      <c r="TF14" s="77"/>
      <c r="TG14" s="77"/>
      <c r="TH14" s="84"/>
      <c r="TI14" s="80"/>
      <c r="TJ14" s="80"/>
      <c r="TK14" s="77"/>
      <c r="TL14" s="77"/>
      <c r="TM14" s="84"/>
      <c r="TN14" s="80"/>
      <c r="TO14" s="80"/>
      <c r="TP14" s="77"/>
      <c r="TQ14" s="77"/>
      <c r="TR14" s="84"/>
      <c r="TS14" s="80"/>
      <c r="TT14" s="80"/>
      <c r="TU14" s="77"/>
      <c r="TV14" s="77"/>
      <c r="TW14" s="84"/>
      <c r="TX14" s="80"/>
      <c r="TY14" s="80"/>
      <c r="TZ14" s="77"/>
      <c r="UA14" s="77"/>
      <c r="UB14" s="77"/>
      <c r="UC14" s="77"/>
      <c r="UD14" s="77"/>
      <c r="UE14" s="77"/>
      <c r="UF14" s="78"/>
      <c r="UG14" s="78"/>
      <c r="UH14" s="118"/>
      <c r="UI14" s="119"/>
      <c r="UJ14" s="119"/>
      <c r="UK14" s="118"/>
      <c r="UL14" s="118"/>
      <c r="UM14" s="81"/>
      <c r="UN14" s="82"/>
      <c r="UO14" s="81"/>
      <c r="UP14" s="82"/>
      <c r="UQ14" s="83"/>
      <c r="UR14" s="82"/>
      <c r="US14" s="81"/>
      <c r="UT14" s="81"/>
      <c r="UU14" s="76"/>
      <c r="UV14" s="84"/>
      <c r="UW14" s="77"/>
      <c r="UX14" s="77"/>
      <c r="UY14" s="84"/>
      <c r="UZ14" s="80"/>
      <c r="VA14" s="80"/>
      <c r="VB14" s="77"/>
      <c r="VC14" s="77"/>
      <c r="VD14" s="84"/>
      <c r="VE14" s="80"/>
      <c r="VF14" s="80"/>
      <c r="VG14" s="77"/>
      <c r="VH14" s="77"/>
      <c r="VI14" s="84"/>
      <c r="VJ14" s="80"/>
      <c r="VK14" s="80"/>
      <c r="VL14" s="77"/>
      <c r="VM14" s="77"/>
      <c r="VN14" s="84"/>
      <c r="VO14" s="80"/>
      <c r="VP14" s="80"/>
      <c r="VQ14" s="77"/>
      <c r="VR14" s="77"/>
      <c r="VS14" s="77"/>
      <c r="VT14" s="77"/>
      <c r="VU14" s="77"/>
      <c r="VV14" s="77"/>
      <c r="VW14" s="78"/>
      <c r="VX14" s="78"/>
      <c r="VY14" s="118"/>
      <c r="VZ14" s="119"/>
      <c r="WA14" s="119"/>
      <c r="WB14" s="118"/>
      <c r="WC14" s="118"/>
      <c r="WD14" s="81"/>
      <c r="WE14" s="82"/>
      <c r="WF14" s="81"/>
      <c r="WG14" s="82"/>
      <c r="WH14" s="83"/>
      <c r="WI14" s="82"/>
      <c r="WJ14" s="81"/>
      <c r="WK14" s="81"/>
      <c r="WL14" s="76"/>
      <c r="WM14" s="84"/>
      <c r="WN14" s="77"/>
      <c r="WO14" s="77"/>
      <c r="WP14" s="84"/>
      <c r="WQ14" s="80"/>
      <c r="WR14" s="80"/>
      <c r="WS14" s="77"/>
      <c r="WT14" s="77"/>
      <c r="WU14" s="84"/>
      <c r="WV14" s="80"/>
      <c r="WW14" s="80"/>
      <c r="WX14" s="77"/>
      <c r="WY14" s="77"/>
      <c r="WZ14" s="84"/>
      <c r="XA14" s="80"/>
      <c r="XB14" s="80"/>
      <c r="XC14" s="77"/>
      <c r="XD14" s="77"/>
      <c r="XE14" s="84"/>
      <c r="XF14" s="80"/>
      <c r="XG14" s="80"/>
      <c r="XH14" s="77"/>
      <c r="XI14" s="77"/>
      <c r="XJ14" s="77"/>
      <c r="XK14" s="77"/>
      <c r="XL14" s="77"/>
      <c r="XM14" s="77"/>
      <c r="XN14" s="78"/>
      <c r="XO14" s="78"/>
      <c r="XP14" s="118"/>
      <c r="XQ14" s="119"/>
      <c r="XR14" s="119"/>
      <c r="XS14" s="118"/>
      <c r="XT14" s="118"/>
      <c r="XU14" s="81"/>
      <c r="XV14" s="82"/>
      <c r="XW14" s="81"/>
      <c r="XX14" s="82"/>
      <c r="XY14" s="83"/>
      <c r="XZ14" s="82"/>
      <c r="YA14" s="81"/>
      <c r="YB14" s="81"/>
      <c r="YC14" s="76"/>
      <c r="YD14" s="84"/>
      <c r="YE14" s="77"/>
      <c r="YF14" s="77"/>
      <c r="YG14" s="84"/>
      <c r="YH14" s="80"/>
      <c r="YI14" s="80"/>
      <c r="YJ14" s="77"/>
      <c r="YK14" s="77"/>
      <c r="YL14" s="84"/>
      <c r="YM14" s="80"/>
      <c r="YN14" s="80"/>
      <c r="YO14" s="77"/>
      <c r="YP14" s="77"/>
      <c r="YQ14" s="84"/>
      <c r="YR14" s="80"/>
      <c r="YS14" s="80"/>
      <c r="YT14" s="77"/>
      <c r="YU14" s="77"/>
      <c r="YV14" s="84"/>
      <c r="YW14" s="80"/>
      <c r="YX14" s="80"/>
      <c r="YY14" s="77"/>
      <c r="YZ14" s="77"/>
      <c r="ZA14" s="77"/>
      <c r="ZB14" s="77"/>
      <c r="ZC14" s="77"/>
      <c r="ZD14" s="77"/>
      <c r="ZE14" s="78"/>
      <c r="ZF14" s="78"/>
      <c r="ZG14" s="118"/>
      <c r="ZH14" s="119"/>
      <c r="ZI14" s="119"/>
      <c r="ZJ14" s="118"/>
      <c r="ZK14" s="118"/>
      <c r="ZL14" s="81"/>
      <c r="ZM14" s="82"/>
      <c r="ZN14" s="81"/>
      <c r="ZO14" s="82"/>
      <c r="ZP14" s="83"/>
      <c r="ZQ14" s="82"/>
      <c r="ZR14" s="81"/>
      <c r="ZS14" s="81"/>
      <c r="ZT14" s="76"/>
      <c r="ZU14" s="84"/>
      <c r="ZV14" s="77"/>
      <c r="ZW14" s="77"/>
      <c r="ZX14" s="84"/>
      <c r="ZY14" s="80"/>
      <c r="ZZ14" s="80"/>
      <c r="AAA14" s="77"/>
      <c r="AAB14" s="77"/>
      <c r="AAC14" s="84"/>
      <c r="AAD14" s="80"/>
      <c r="AAE14" s="80"/>
      <c r="AAF14" s="77"/>
      <c r="AAG14" s="77"/>
      <c r="AAH14" s="84"/>
      <c r="AAI14" s="80"/>
      <c r="AAJ14" s="80"/>
      <c r="AAK14" s="77"/>
      <c r="AAL14" s="77"/>
      <c r="AAM14" s="84"/>
      <c r="AAN14" s="80"/>
      <c r="AAO14" s="80"/>
      <c r="AAP14" s="77"/>
      <c r="AAQ14" s="77"/>
      <c r="AAR14" s="77"/>
      <c r="AAS14" s="77"/>
      <c r="AAT14" s="77"/>
      <c r="AAU14" s="77"/>
      <c r="AAV14" s="78"/>
      <c r="AAW14" s="78"/>
      <c r="AAX14" s="118"/>
      <c r="AAY14" s="119"/>
      <c r="AAZ14" s="119"/>
      <c r="ABA14" s="118"/>
      <c r="ABB14" s="118"/>
      <c r="ABC14" s="81"/>
      <c r="ABD14" s="82"/>
      <c r="ABE14" s="81"/>
      <c r="ABF14" s="82"/>
      <c r="ABG14" s="83"/>
      <c r="ABH14" s="82"/>
      <c r="ABI14" s="81"/>
      <c r="ABJ14" s="81"/>
      <c r="ABK14" s="76"/>
      <c r="ABL14" s="84"/>
      <c r="ABM14" s="77"/>
      <c r="ABN14" s="77"/>
      <c r="ABO14" s="84"/>
      <c r="ABP14" s="80"/>
      <c r="ABQ14" s="80"/>
      <c r="ABR14" s="77"/>
      <c r="ABS14" s="77"/>
      <c r="ABT14" s="84"/>
      <c r="ABU14" s="80"/>
      <c r="ABV14" s="80"/>
      <c r="ABW14" s="77"/>
      <c r="ABX14" s="77"/>
      <c r="ABY14" s="84"/>
      <c r="ABZ14" s="80"/>
      <c r="ACA14" s="80"/>
      <c r="ACB14" s="77"/>
      <c r="ACC14" s="77"/>
      <c r="ACD14" s="84"/>
      <c r="ACE14" s="80"/>
      <c r="ACF14" s="80"/>
      <c r="ACG14" s="77"/>
      <c r="ACH14" s="77"/>
      <c r="ACI14" s="77"/>
      <c r="ACJ14" s="77"/>
      <c r="ACK14" s="77"/>
      <c r="ACL14" s="77"/>
      <c r="ACM14" s="78"/>
      <c r="ACN14" s="78"/>
      <c r="ACO14" s="118"/>
      <c r="ACP14" s="119"/>
      <c r="ACQ14" s="119"/>
      <c r="ACR14" s="118"/>
      <c r="ACS14" s="118"/>
      <c r="ACT14" s="81"/>
      <c r="ACU14" s="82"/>
      <c r="ACV14" s="81"/>
      <c r="ACW14" s="82"/>
      <c r="ACX14" s="83"/>
      <c r="ACY14" s="82"/>
      <c r="ACZ14" s="81"/>
      <c r="ADA14" s="81"/>
      <c r="ADB14" s="76"/>
      <c r="ADC14" s="84"/>
      <c r="ADD14" s="77"/>
      <c r="ADE14" s="77"/>
      <c r="ADF14" s="84"/>
      <c r="ADG14" s="80"/>
      <c r="ADH14" s="80"/>
      <c r="ADI14" s="77"/>
      <c r="ADJ14" s="77"/>
      <c r="ADK14" s="84"/>
      <c r="ADL14" s="80"/>
      <c r="ADM14" s="80"/>
      <c r="ADN14" s="77"/>
      <c r="ADO14" s="77"/>
      <c r="ADP14" s="84"/>
      <c r="ADQ14" s="80"/>
      <c r="ADR14" s="80"/>
      <c r="ADS14" s="77"/>
      <c r="ADT14" s="77"/>
      <c r="ADU14" s="84"/>
      <c r="ADV14" s="80"/>
      <c r="ADW14" s="80"/>
      <c r="ADX14" s="77"/>
      <c r="ADY14" s="77"/>
      <c r="ADZ14" s="77"/>
      <c r="AEA14" s="77"/>
      <c r="AEB14" s="77"/>
      <c r="AEC14" s="77"/>
      <c r="AED14" s="78"/>
      <c r="AEE14" s="78"/>
      <c r="AEF14" s="118"/>
      <c r="AEG14" s="119"/>
      <c r="AEH14" s="119"/>
      <c r="AEI14" s="118"/>
      <c r="AEJ14" s="118"/>
      <c r="AEK14" s="81"/>
      <c r="AEL14" s="82"/>
      <c r="AEM14" s="81"/>
      <c r="AEN14" s="82"/>
      <c r="AEO14" s="83"/>
      <c r="AEP14" s="82"/>
      <c r="AEQ14" s="81"/>
      <c r="AER14" s="81"/>
      <c r="AES14" s="76"/>
      <c r="AET14" s="84"/>
      <c r="AEU14" s="77"/>
      <c r="AEV14" s="77"/>
      <c r="AEW14" s="84"/>
      <c r="AEX14" s="80"/>
      <c r="AEY14" s="80"/>
      <c r="AEZ14" s="77"/>
      <c r="AFA14" s="77"/>
      <c r="AFB14" s="84"/>
      <c r="AFC14" s="80"/>
      <c r="AFD14" s="80"/>
      <c r="AFE14" s="77"/>
      <c r="AFF14" s="77"/>
      <c r="AFG14" s="84"/>
      <c r="AFH14" s="80"/>
      <c r="AFI14" s="80"/>
      <c r="AFJ14" s="77"/>
      <c r="AFK14" s="77"/>
      <c r="AFL14" s="84"/>
      <c r="AFM14" s="80"/>
      <c r="AFN14" s="80"/>
      <c r="AFO14" s="77"/>
      <c r="AFP14" s="77"/>
      <c r="AFQ14" s="77"/>
      <c r="AFR14" s="77"/>
      <c r="AFS14" s="77"/>
      <c r="AFT14" s="77"/>
      <c r="AFU14" s="78"/>
      <c r="AFV14" s="78"/>
      <c r="AFW14" s="118"/>
      <c r="AFX14" s="119"/>
      <c r="AFY14" s="119"/>
      <c r="AFZ14" s="118"/>
      <c r="AGA14" s="118"/>
      <c r="AGB14" s="81"/>
      <c r="AGC14" s="82"/>
      <c r="AGD14" s="81"/>
      <c r="AGE14" s="82"/>
      <c r="AGF14" s="83"/>
      <c r="AGG14" s="82"/>
      <c r="AGH14" s="81"/>
      <c r="AGI14" s="81"/>
      <c r="AGJ14" s="76"/>
      <c r="AGK14" s="84"/>
      <c r="AGL14" s="77"/>
      <c r="AGM14" s="77"/>
      <c r="AGN14" s="84"/>
      <c r="AGO14" s="80"/>
      <c r="AGP14" s="80"/>
      <c r="AGQ14" s="77"/>
      <c r="AGR14" s="77"/>
      <c r="AGS14" s="84"/>
      <c r="AGT14" s="80"/>
      <c r="AGU14" s="80"/>
      <c r="AGV14" s="77"/>
      <c r="AGW14" s="77"/>
      <c r="AGX14" s="84"/>
      <c r="AGY14" s="80"/>
      <c r="AGZ14" s="80"/>
      <c r="AHA14" s="77"/>
      <c r="AHB14" s="77"/>
      <c r="AHC14" s="84"/>
      <c r="AHD14" s="80"/>
      <c r="AHE14" s="80"/>
      <c r="AHF14" s="77"/>
      <c r="AHG14" s="77"/>
      <c r="AHH14" s="77"/>
      <c r="AHI14" s="77"/>
      <c r="AHJ14" s="77"/>
      <c r="AHK14" s="77"/>
      <c r="AHL14" s="78"/>
      <c r="AHM14" s="78"/>
      <c r="AHN14" s="118"/>
      <c r="AHO14" s="119"/>
      <c r="AHP14" s="119"/>
      <c r="AHQ14" s="118"/>
      <c r="AHR14" s="118"/>
      <c r="AHS14" s="81"/>
      <c r="AHT14" s="82"/>
      <c r="AHU14" s="81"/>
      <c r="AHV14" s="82"/>
      <c r="AHW14" s="83"/>
      <c r="AHX14" s="82"/>
      <c r="AHY14" s="81"/>
      <c r="AHZ14" s="81"/>
      <c r="AIA14" s="76"/>
      <c r="AIB14" s="84"/>
      <c r="AIC14" s="77"/>
      <c r="AID14" s="77"/>
      <c r="AIE14" s="84"/>
      <c r="AIF14" s="80"/>
      <c r="AIG14" s="80"/>
      <c r="AIH14" s="77"/>
      <c r="AII14" s="77"/>
      <c r="AIJ14" s="84"/>
      <c r="AIK14" s="80"/>
      <c r="AIL14" s="80"/>
      <c r="AIM14" s="77"/>
      <c r="AIN14" s="77"/>
      <c r="AIO14" s="84"/>
      <c r="AIP14" s="80"/>
      <c r="AIQ14" s="80"/>
      <c r="AIR14" s="77"/>
      <c r="AIS14" s="77"/>
      <c r="AIT14" s="84"/>
      <c r="AIU14" s="80"/>
      <c r="AIV14" s="80"/>
      <c r="AIW14" s="77"/>
      <c r="AIX14" s="77"/>
      <c r="AIY14" s="77"/>
      <c r="AIZ14" s="77"/>
      <c r="AJA14" s="77"/>
      <c r="AJB14" s="77"/>
      <c r="AJC14" s="78"/>
      <c r="AJD14" s="78"/>
      <c r="AJE14" s="118"/>
      <c r="AJF14" s="119"/>
      <c r="AJG14" s="119"/>
      <c r="AJH14" s="118"/>
      <c r="AJI14" s="118"/>
      <c r="AJJ14" s="81"/>
      <c r="AJK14" s="82"/>
      <c r="AJL14" s="81"/>
      <c r="AJM14" s="82"/>
      <c r="AJN14" s="83"/>
      <c r="AJO14" s="82"/>
      <c r="AJP14" s="81"/>
      <c r="AJQ14" s="81"/>
      <c r="AJR14" s="76"/>
      <c r="AJS14" s="84"/>
      <c r="AJT14" s="77"/>
      <c r="AJU14" s="77"/>
      <c r="AJV14" s="84"/>
      <c r="AJW14" s="80"/>
      <c r="AJX14" s="80"/>
      <c r="AJY14" s="77"/>
      <c r="AJZ14" s="77"/>
      <c r="AKA14" s="84"/>
      <c r="AKB14" s="80"/>
      <c r="AKC14" s="80"/>
      <c r="AKD14" s="77"/>
      <c r="AKE14" s="77"/>
      <c r="AKF14" s="84"/>
      <c r="AKG14" s="80"/>
      <c r="AKH14" s="80"/>
      <c r="AKI14" s="77"/>
      <c r="AKJ14" s="77"/>
      <c r="AKK14" s="84"/>
      <c r="AKL14" s="80"/>
      <c r="AKM14" s="80"/>
      <c r="AKN14" s="77"/>
      <c r="AKO14" s="77"/>
      <c r="AKP14" s="77"/>
      <c r="AKQ14" s="77"/>
      <c r="AKR14" s="77"/>
      <c r="AKS14" s="77"/>
      <c r="AKT14" s="78"/>
      <c r="AKU14" s="78"/>
      <c r="AKV14" s="118"/>
      <c r="AKW14" s="119"/>
      <c r="AKX14" s="119"/>
      <c r="AKY14" s="118"/>
      <c r="AKZ14" s="118"/>
      <c r="ALA14" s="81"/>
      <c r="ALB14" s="82"/>
      <c r="ALC14" s="81"/>
      <c r="ALD14" s="82"/>
      <c r="ALE14" s="83"/>
      <c r="ALF14" s="82"/>
      <c r="ALG14" s="81"/>
      <c r="ALH14" s="81"/>
      <c r="ALI14" s="76"/>
      <c r="ALJ14" s="84"/>
      <c r="ALK14" s="77"/>
      <c r="ALL14" s="77"/>
      <c r="ALM14" s="84"/>
      <c r="ALN14" s="80"/>
      <c r="ALO14" s="80"/>
      <c r="ALP14" s="77"/>
      <c r="ALQ14" s="77"/>
      <c r="ALR14" s="84"/>
      <c r="ALS14" s="80"/>
      <c r="ALT14" s="80"/>
      <c r="ALU14" s="77"/>
      <c r="ALV14" s="77"/>
      <c r="ALW14" s="84"/>
      <c r="ALX14" s="80"/>
      <c r="ALY14" s="80"/>
      <c r="ALZ14" s="77"/>
      <c r="AMA14" s="77"/>
      <c r="AMB14" s="84"/>
      <c r="AMC14" s="80"/>
      <c r="AMD14" s="80"/>
      <c r="AME14" s="77"/>
      <c r="AMF14" s="77"/>
      <c r="AMG14" s="77"/>
      <c r="AMH14" s="77"/>
      <c r="AMI14" s="77"/>
      <c r="AMJ14" s="77"/>
      <c r="AMK14" s="78"/>
      <c r="AML14" s="78"/>
      <c r="AMM14" s="118"/>
      <c r="AMN14" s="119"/>
      <c r="AMO14" s="119"/>
      <c r="AMP14" s="118"/>
      <c r="AMQ14" s="118"/>
      <c r="AMR14" s="81"/>
      <c r="AMS14" s="82"/>
      <c r="AMT14" s="81"/>
      <c r="AMU14" s="82"/>
      <c r="AMV14" s="83"/>
      <c r="AMW14" s="82"/>
      <c r="AMX14" s="81"/>
      <c r="AMY14" s="81"/>
      <c r="AMZ14" s="76"/>
      <c r="ANA14" s="84"/>
      <c r="ANB14" s="77"/>
      <c r="ANC14" s="77"/>
      <c r="AND14" s="84"/>
      <c r="ANE14" s="80"/>
      <c r="ANF14" s="80"/>
      <c r="ANG14" s="77"/>
      <c r="ANH14" s="77"/>
      <c r="ANI14" s="84"/>
      <c r="ANJ14" s="80"/>
      <c r="ANK14" s="80"/>
      <c r="ANL14" s="77"/>
      <c r="ANM14" s="77"/>
      <c r="ANN14" s="84"/>
      <c r="ANO14" s="80"/>
      <c r="ANP14" s="80"/>
      <c r="ANQ14" s="77"/>
      <c r="ANR14" s="77"/>
      <c r="ANS14" s="84"/>
      <c r="ANT14" s="80"/>
      <c r="ANU14" s="80"/>
      <c r="ANV14" s="77"/>
      <c r="ANW14" s="77"/>
      <c r="ANX14" s="77"/>
      <c r="ANY14" s="77"/>
      <c r="ANZ14" s="77"/>
      <c r="AOA14" s="77"/>
      <c r="AOB14" s="78"/>
      <c r="AOC14" s="78"/>
      <c r="AOD14" s="118"/>
      <c r="AOE14" s="119"/>
      <c r="AOF14" s="119"/>
      <c r="AOG14" s="118"/>
      <c r="AOH14" s="118"/>
      <c r="AOI14" s="81"/>
      <c r="AOJ14" s="82"/>
      <c r="AOK14" s="81"/>
      <c r="AOL14" s="82"/>
      <c r="AOM14" s="83"/>
      <c r="AON14" s="82"/>
      <c r="AOO14" s="81"/>
      <c r="AOP14" s="81"/>
      <c r="AOQ14" s="76"/>
      <c r="AOR14" s="84"/>
      <c r="AOS14" s="77"/>
      <c r="AOT14" s="77"/>
      <c r="AOU14" s="84"/>
      <c r="AOV14" s="80"/>
      <c r="AOW14" s="80"/>
      <c r="AOX14" s="77"/>
      <c r="AOY14" s="77"/>
      <c r="AOZ14" s="84"/>
      <c r="APA14" s="80"/>
      <c r="APB14" s="80"/>
      <c r="APC14" s="77"/>
      <c r="APD14" s="77"/>
      <c r="APE14" s="84"/>
      <c r="APF14" s="80"/>
      <c r="APG14" s="80"/>
      <c r="APH14" s="77"/>
      <c r="API14" s="77"/>
      <c r="APJ14" s="84"/>
      <c r="APK14" s="80"/>
      <c r="APL14" s="80"/>
      <c r="APM14" s="77"/>
      <c r="APN14" s="77"/>
      <c r="APO14" s="77"/>
      <c r="APP14" s="77"/>
      <c r="APQ14" s="77"/>
      <c r="APR14" s="77"/>
      <c r="APS14" s="78"/>
      <c r="APT14" s="78"/>
      <c r="APU14" s="118"/>
      <c r="APV14" s="119"/>
      <c r="APW14" s="119"/>
      <c r="APX14" s="118"/>
      <c r="APY14" s="118"/>
      <c r="APZ14" s="81"/>
      <c r="AQA14" s="82"/>
      <c r="AQB14" s="81"/>
      <c r="AQC14" s="82"/>
      <c r="AQD14" s="83"/>
      <c r="AQE14" s="82"/>
      <c r="AQF14" s="81"/>
      <c r="AQG14" s="81"/>
      <c r="AQH14" s="76"/>
      <c r="AQI14" s="84"/>
      <c r="AQJ14" s="77"/>
      <c r="AQK14" s="77"/>
      <c r="AQL14" s="84"/>
      <c r="AQM14" s="80"/>
      <c r="AQN14" s="80"/>
      <c r="AQO14" s="77"/>
      <c r="AQP14" s="77"/>
      <c r="AQQ14" s="84"/>
      <c r="AQR14" s="80"/>
      <c r="AQS14" s="80"/>
      <c r="AQT14" s="77"/>
      <c r="AQU14" s="77"/>
      <c r="AQV14" s="84"/>
      <c r="AQW14" s="80"/>
      <c r="AQX14" s="80"/>
      <c r="AQY14" s="77"/>
      <c r="AQZ14" s="77"/>
      <c r="ARA14" s="84"/>
      <c r="ARB14" s="80"/>
      <c r="ARC14" s="80"/>
      <c r="ARD14" s="77"/>
      <c r="ARE14" s="77"/>
      <c r="ARF14" s="77"/>
      <c r="ARG14" s="77"/>
      <c r="ARH14" s="77"/>
      <c r="ARI14" s="77"/>
      <c r="ARJ14" s="78"/>
      <c r="ARK14" s="78"/>
      <c r="ARL14" s="118"/>
      <c r="ARM14" s="119"/>
      <c r="ARN14" s="119"/>
      <c r="ARO14" s="118"/>
      <c r="ARP14" s="118"/>
      <c r="ARQ14" s="81"/>
      <c r="ARR14" s="82"/>
      <c r="ARS14" s="81"/>
      <c r="ART14" s="82"/>
      <c r="ARU14" s="83"/>
      <c r="ARV14" s="82"/>
      <c r="ARW14" s="81"/>
      <c r="ARX14" s="81"/>
      <c r="ARY14" s="76"/>
      <c r="ARZ14" s="84"/>
      <c r="ASA14" s="77"/>
      <c r="ASB14" s="77"/>
      <c r="ASC14" s="84"/>
      <c r="ASD14" s="80"/>
      <c r="ASE14" s="80"/>
      <c r="ASF14" s="77"/>
      <c r="ASG14" s="77"/>
      <c r="ASH14" s="84"/>
      <c r="ASI14" s="80"/>
      <c r="ASJ14" s="80"/>
      <c r="ASK14" s="77"/>
      <c r="ASL14" s="77"/>
      <c r="ASM14" s="84"/>
      <c r="ASN14" s="80"/>
      <c r="ASO14" s="80"/>
      <c r="ASP14" s="77"/>
      <c r="ASQ14" s="77"/>
      <c r="ASR14" s="84"/>
      <c r="ASS14" s="80"/>
      <c r="AST14" s="80"/>
      <c r="ASU14" s="77"/>
      <c r="ASV14" s="77"/>
      <c r="ASW14" s="77"/>
      <c r="ASX14" s="77"/>
      <c r="ASY14" s="77"/>
      <c r="ASZ14" s="77"/>
      <c r="ATA14" s="78"/>
      <c r="ATB14" s="78"/>
      <c r="ATC14" s="118"/>
      <c r="ATD14" s="119"/>
      <c r="ATE14" s="119"/>
      <c r="ATF14" s="118"/>
      <c r="ATG14" s="118"/>
      <c r="ATH14" s="81"/>
      <c r="ATI14" s="82"/>
      <c r="ATJ14" s="81"/>
      <c r="ATK14" s="82"/>
      <c r="ATL14" s="83"/>
      <c r="ATM14" s="82"/>
      <c r="ATN14" s="81"/>
      <c r="ATO14" s="81"/>
      <c r="ATP14" s="76"/>
      <c r="ATQ14" s="84"/>
      <c r="ATR14" s="77"/>
      <c r="ATS14" s="77"/>
      <c r="ATT14" s="84"/>
      <c r="ATU14" s="80"/>
      <c r="ATV14" s="80"/>
      <c r="ATW14" s="77"/>
      <c r="ATX14" s="77"/>
      <c r="ATY14" s="84"/>
      <c r="ATZ14" s="80"/>
      <c r="AUA14" s="80"/>
      <c r="AUB14" s="77"/>
      <c r="AUC14" s="77"/>
      <c r="AUD14" s="84"/>
      <c r="AUE14" s="80"/>
      <c r="AUF14" s="80"/>
      <c r="AUG14" s="77"/>
      <c r="AUH14" s="77"/>
      <c r="AUI14" s="84"/>
      <c r="AUJ14" s="80"/>
      <c r="AUK14" s="80"/>
      <c r="AUL14" s="77"/>
      <c r="AUM14" s="77"/>
      <c r="AUN14" s="77"/>
      <c r="AUO14" s="77"/>
      <c r="AUP14" s="77"/>
      <c r="AUQ14" s="77"/>
      <c r="AUR14" s="78"/>
      <c r="AUS14" s="78"/>
      <c r="AUT14" s="118"/>
      <c r="AUU14" s="119"/>
      <c r="AUV14" s="119"/>
      <c r="AUW14" s="118"/>
      <c r="AUX14" s="118"/>
      <c r="AUY14" s="81"/>
      <c r="AUZ14" s="82"/>
      <c r="AVA14" s="81"/>
      <c r="AVB14" s="82"/>
      <c r="AVC14" s="83"/>
      <c r="AVD14" s="82"/>
      <c r="AVE14" s="81"/>
      <c r="AVF14" s="81"/>
      <c r="AVG14" s="76"/>
      <c r="AVH14" s="84"/>
      <c r="AVI14" s="77"/>
      <c r="AVJ14" s="77"/>
      <c r="AVK14" s="84"/>
      <c r="AVL14" s="80"/>
      <c r="AVM14" s="80"/>
      <c r="AVN14" s="77"/>
      <c r="AVO14" s="77"/>
      <c r="AVP14" s="84"/>
      <c r="AVQ14" s="80"/>
      <c r="AVR14" s="80"/>
      <c r="AVS14" s="77"/>
      <c r="AVT14" s="77"/>
      <c r="AVU14" s="84"/>
      <c r="AVV14" s="80"/>
      <c r="AVW14" s="80"/>
      <c r="AVX14" s="77"/>
      <c r="AVY14" s="77"/>
      <c r="AVZ14" s="84"/>
      <c r="AWA14" s="80"/>
      <c r="AWB14" s="80"/>
      <c r="AWC14" s="77"/>
      <c r="AWD14" s="77"/>
      <c r="AWE14" s="77"/>
      <c r="AWF14" s="77"/>
      <c r="AWG14" s="77"/>
      <c r="AWH14" s="77"/>
      <c r="AWI14" s="78"/>
      <c r="AWJ14" s="78"/>
      <c r="AWK14" s="118"/>
      <c r="AWL14" s="119"/>
      <c r="AWM14" s="119"/>
      <c r="AWN14" s="118"/>
      <c r="AWO14" s="118"/>
      <c r="AWP14" s="81"/>
      <c r="AWQ14" s="82"/>
      <c r="AWR14" s="81"/>
      <c r="AWS14" s="82"/>
      <c r="AWT14" s="83"/>
      <c r="AWU14" s="82"/>
      <c r="AWV14" s="81"/>
      <c r="AWW14" s="81"/>
      <c r="AWX14" s="76"/>
      <c r="AWY14" s="84"/>
      <c r="AWZ14" s="77"/>
      <c r="AXA14" s="77"/>
      <c r="AXB14" s="84"/>
      <c r="AXC14" s="80"/>
      <c r="AXD14" s="80"/>
      <c r="AXE14" s="77"/>
      <c r="AXF14" s="77"/>
      <c r="AXG14" s="84"/>
      <c r="AXH14" s="80"/>
      <c r="AXI14" s="80"/>
      <c r="AXJ14" s="77"/>
      <c r="AXK14" s="77"/>
      <c r="AXL14" s="84"/>
      <c r="AXM14" s="80"/>
      <c r="AXN14" s="80"/>
      <c r="AXO14" s="77"/>
      <c r="AXP14" s="77"/>
      <c r="AXQ14" s="84"/>
      <c r="AXR14" s="80"/>
      <c r="AXS14" s="80"/>
      <c r="AXT14" s="77"/>
      <c r="AXU14" s="77"/>
      <c r="AXV14" s="77"/>
      <c r="AXW14" s="77"/>
      <c r="AXX14" s="77"/>
      <c r="AXY14" s="77"/>
      <c r="AXZ14" s="78"/>
      <c r="AYA14" s="78"/>
      <c r="AYB14" s="118"/>
      <c r="AYC14" s="119"/>
      <c r="AYD14" s="119"/>
      <c r="AYE14" s="118"/>
      <c r="AYF14" s="118"/>
      <c r="AYG14" s="81"/>
      <c r="AYH14" s="82"/>
      <c r="AYI14" s="81"/>
      <c r="AYJ14" s="82"/>
      <c r="AYK14" s="83"/>
      <c r="AYL14" s="82"/>
      <c r="AYM14" s="81"/>
      <c r="AYN14" s="81"/>
      <c r="AYO14" s="76"/>
      <c r="AYP14" s="84"/>
      <c r="AYQ14" s="77"/>
      <c r="AYR14" s="77"/>
      <c r="AYS14" s="84"/>
      <c r="AYT14" s="80"/>
      <c r="AYU14" s="80"/>
      <c r="AYV14" s="77"/>
      <c r="AYW14" s="77"/>
      <c r="AYX14" s="84"/>
      <c r="AYY14" s="80"/>
      <c r="AYZ14" s="80"/>
      <c r="AZA14" s="77"/>
      <c r="AZB14" s="77"/>
      <c r="AZC14" s="84"/>
      <c r="AZD14" s="80"/>
      <c r="AZE14" s="80"/>
      <c r="AZF14" s="77"/>
      <c r="AZG14" s="77"/>
      <c r="AZH14" s="84"/>
      <c r="AZI14" s="80"/>
      <c r="AZJ14" s="80"/>
      <c r="AZK14" s="77"/>
      <c r="AZL14" s="77"/>
      <c r="AZM14" s="77"/>
      <c r="AZN14" s="77"/>
      <c r="AZO14" s="77"/>
      <c r="AZP14" s="77"/>
      <c r="AZQ14" s="78"/>
      <c r="AZR14" s="78"/>
      <c r="AZS14" s="118"/>
      <c r="AZT14" s="119"/>
      <c r="AZU14" s="119"/>
      <c r="AZV14" s="118"/>
      <c r="AZW14" s="118"/>
      <c r="AZX14" s="81"/>
      <c r="AZY14" s="82"/>
      <c r="AZZ14" s="81"/>
      <c r="BAA14" s="82"/>
      <c r="BAB14" s="83"/>
      <c r="BAC14" s="82"/>
      <c r="BAD14" s="81"/>
      <c r="BAE14" s="81"/>
      <c r="BAF14" s="76"/>
      <c r="BAG14" s="84"/>
      <c r="BAH14" s="77"/>
      <c r="BAI14" s="77"/>
      <c r="BAJ14" s="84"/>
      <c r="BAK14" s="80"/>
      <c r="BAL14" s="80"/>
      <c r="BAM14" s="77"/>
      <c r="BAN14" s="77"/>
      <c r="BAO14" s="84"/>
      <c r="BAP14" s="80"/>
      <c r="BAQ14" s="80"/>
      <c r="BAR14" s="77"/>
      <c r="BAS14" s="77"/>
      <c r="BAT14" s="84"/>
      <c r="BAU14" s="80"/>
      <c r="BAV14" s="80"/>
      <c r="BAW14" s="77"/>
      <c r="BAX14" s="77"/>
      <c r="BAY14" s="84"/>
      <c r="BAZ14" s="80"/>
      <c r="BBA14" s="80"/>
      <c r="BBB14" s="77"/>
      <c r="BBC14" s="77"/>
      <c r="BBD14" s="77"/>
      <c r="BBE14" s="77"/>
      <c r="BBF14" s="77"/>
      <c r="BBG14" s="77"/>
      <c r="BBH14" s="78"/>
      <c r="BBI14" s="78"/>
      <c r="BBJ14" s="118"/>
      <c r="BBK14" s="119"/>
      <c r="BBL14" s="119"/>
      <c r="BBM14" s="118"/>
      <c r="BBN14" s="118"/>
      <c r="BBO14" s="81"/>
      <c r="BBP14" s="82"/>
      <c r="BBQ14" s="81"/>
      <c r="BBR14" s="82"/>
      <c r="BBS14" s="83"/>
      <c r="BBT14" s="82"/>
      <c r="BBU14" s="81"/>
      <c r="BBV14" s="81"/>
      <c r="BBW14" s="76"/>
      <c r="BBX14" s="84"/>
      <c r="BBY14" s="77"/>
      <c r="BBZ14" s="77"/>
      <c r="BCA14" s="84"/>
      <c r="BCB14" s="80"/>
      <c r="BCC14" s="80"/>
      <c r="BCD14" s="77"/>
      <c r="BCE14" s="77"/>
      <c r="BCF14" s="84"/>
      <c r="BCG14" s="80"/>
      <c r="BCH14" s="80"/>
      <c r="BCI14" s="77"/>
      <c r="BCJ14" s="77"/>
      <c r="BCK14" s="84"/>
      <c r="BCL14" s="80"/>
      <c r="BCM14" s="80"/>
      <c r="BCN14" s="77"/>
      <c r="BCO14" s="77"/>
      <c r="BCP14" s="84"/>
      <c r="BCQ14" s="80"/>
      <c r="BCR14" s="80"/>
      <c r="BCS14" s="77"/>
      <c r="BCT14" s="77"/>
      <c r="BCU14" s="77"/>
      <c r="BCV14" s="77"/>
      <c r="BCW14" s="77"/>
      <c r="BCX14" s="77"/>
      <c r="BCY14" s="78"/>
      <c r="BCZ14" s="78"/>
      <c r="BDA14" s="118"/>
      <c r="BDB14" s="119"/>
      <c r="BDC14" s="119"/>
      <c r="BDD14" s="118"/>
      <c r="BDE14" s="118"/>
      <c r="BDF14" s="81"/>
      <c r="BDG14" s="82"/>
      <c r="BDH14" s="81"/>
      <c r="BDI14" s="82"/>
      <c r="BDJ14" s="83"/>
      <c r="BDK14" s="82"/>
      <c r="BDL14" s="81"/>
      <c r="BDM14" s="81"/>
      <c r="BDN14" s="76"/>
      <c r="BDO14" s="84"/>
      <c r="BDP14" s="77"/>
      <c r="BDQ14" s="77"/>
      <c r="BDR14" s="84"/>
      <c r="BDS14" s="80"/>
      <c r="BDT14" s="80"/>
      <c r="BDU14" s="77"/>
      <c r="BDV14" s="77"/>
      <c r="BDW14" s="84"/>
      <c r="BDX14" s="80"/>
      <c r="BDY14" s="80"/>
      <c r="BDZ14" s="77"/>
      <c r="BEA14" s="77"/>
      <c r="BEB14" s="84"/>
      <c r="BEC14" s="80"/>
      <c r="BED14" s="80"/>
      <c r="BEE14" s="77"/>
      <c r="BEF14" s="77"/>
      <c r="BEG14" s="84"/>
      <c r="BEH14" s="80"/>
      <c r="BEI14" s="80"/>
      <c r="BEJ14" s="77"/>
      <c r="BEK14" s="77"/>
      <c r="BEL14" s="77"/>
      <c r="BEM14" s="77"/>
      <c r="BEN14" s="77"/>
      <c r="BEO14" s="77"/>
      <c r="BEP14" s="78"/>
      <c r="BEQ14" s="78"/>
      <c r="BER14" s="118"/>
      <c r="BES14" s="119"/>
      <c r="BET14" s="119"/>
      <c r="BEU14" s="118"/>
      <c r="BEV14" s="118"/>
      <c r="BEW14" s="81"/>
      <c r="BEX14" s="82"/>
      <c r="BEY14" s="81"/>
      <c r="BEZ14" s="82"/>
      <c r="BFA14" s="83"/>
      <c r="BFB14" s="82"/>
      <c r="BFC14" s="81"/>
      <c r="BFD14" s="81"/>
      <c r="BFE14" s="76"/>
      <c r="BFF14" s="84"/>
      <c r="BFG14" s="77"/>
      <c r="BFH14" s="77"/>
      <c r="BFI14" s="84"/>
      <c r="BFJ14" s="80"/>
      <c r="BFK14" s="80"/>
      <c r="BFL14" s="77"/>
      <c r="BFM14" s="77"/>
      <c r="BFN14" s="84"/>
      <c r="BFO14" s="80"/>
      <c r="BFP14" s="80"/>
      <c r="BFQ14" s="77"/>
      <c r="BFR14" s="77"/>
      <c r="BFS14" s="84"/>
      <c r="BFT14" s="80"/>
      <c r="BFU14" s="80"/>
      <c r="BFV14" s="77"/>
      <c r="BFW14" s="77"/>
      <c r="BFX14" s="84"/>
      <c r="BFY14" s="80"/>
      <c r="BFZ14" s="80"/>
      <c r="BGA14" s="77"/>
      <c r="BGB14" s="77"/>
      <c r="BGC14" s="77"/>
      <c r="BGD14" s="77"/>
      <c r="BGE14" s="77"/>
      <c r="BGF14" s="77"/>
      <c r="BGG14" s="78"/>
      <c r="BGH14" s="78"/>
      <c r="BGI14" s="118"/>
      <c r="BGJ14" s="119"/>
      <c r="BGK14" s="119"/>
      <c r="BGL14" s="118"/>
      <c r="BGM14" s="118"/>
      <c r="BGN14" s="81"/>
      <c r="BGO14" s="82"/>
      <c r="BGP14" s="81"/>
      <c r="BGQ14" s="82"/>
      <c r="BGR14" s="83"/>
      <c r="BGS14" s="82"/>
      <c r="BGT14" s="81"/>
      <c r="BGU14" s="81"/>
      <c r="BGV14" s="76"/>
      <c r="BGW14" s="84"/>
      <c r="BGX14" s="77"/>
      <c r="BGY14" s="77"/>
      <c r="BGZ14" s="84"/>
      <c r="BHA14" s="80"/>
      <c r="BHB14" s="80"/>
      <c r="BHC14" s="77"/>
      <c r="BHD14" s="77"/>
      <c r="BHE14" s="84"/>
      <c r="BHF14" s="80"/>
      <c r="BHG14" s="80"/>
      <c r="BHH14" s="77"/>
      <c r="BHI14" s="77"/>
      <c r="BHJ14" s="84"/>
      <c r="BHK14" s="80"/>
      <c r="BHL14" s="80"/>
      <c r="BHM14" s="77"/>
      <c r="BHN14" s="77"/>
      <c r="BHO14" s="84"/>
      <c r="BHP14" s="80"/>
      <c r="BHQ14" s="80"/>
      <c r="BHR14" s="77"/>
      <c r="BHS14" s="77"/>
      <c r="BHT14" s="77"/>
      <c r="BHU14" s="77"/>
      <c r="BHV14" s="77"/>
      <c r="BHW14" s="77"/>
      <c r="BHX14" s="78"/>
      <c r="BHY14" s="78"/>
      <c r="BHZ14" s="118"/>
      <c r="BIA14" s="119"/>
      <c r="BIB14" s="119"/>
      <c r="BIC14" s="118"/>
      <c r="BID14" s="118"/>
      <c r="BIE14" s="81"/>
      <c r="BIF14" s="82"/>
      <c r="BIG14" s="81"/>
      <c r="BIH14" s="82"/>
      <c r="BII14" s="83"/>
      <c r="BIJ14" s="82"/>
      <c r="BIK14" s="81"/>
      <c r="BIL14" s="81"/>
      <c r="BIM14" s="76"/>
      <c r="BIN14" s="84"/>
      <c r="BIO14" s="77"/>
      <c r="BIP14" s="77"/>
      <c r="BIQ14" s="84"/>
      <c r="BIR14" s="80"/>
      <c r="BIS14" s="80"/>
      <c r="BIT14" s="77"/>
      <c r="BIU14" s="77"/>
      <c r="BIV14" s="84"/>
      <c r="BIW14" s="80"/>
      <c r="BIX14" s="80"/>
      <c r="BIY14" s="77"/>
      <c r="BIZ14" s="77"/>
      <c r="BJA14" s="84"/>
      <c r="BJB14" s="80"/>
      <c r="BJC14" s="80"/>
      <c r="BJD14" s="77"/>
      <c r="BJE14" s="77"/>
      <c r="BJF14" s="84"/>
      <c r="BJG14" s="80"/>
      <c r="BJH14" s="80"/>
      <c r="BJI14" s="77"/>
      <c r="BJJ14" s="77"/>
      <c r="BJK14" s="77"/>
      <c r="BJL14" s="77"/>
      <c r="BJM14" s="77"/>
      <c r="BJN14" s="77"/>
      <c r="BJO14" s="78"/>
      <c r="BJP14" s="78"/>
      <c r="BJQ14" s="118"/>
      <c r="BJR14" s="119"/>
      <c r="BJS14" s="119"/>
      <c r="BJT14" s="118"/>
      <c r="BJU14" s="118"/>
      <c r="BJV14" s="81"/>
      <c r="BJW14" s="82"/>
      <c r="BJX14" s="81"/>
      <c r="BJY14" s="82"/>
      <c r="BJZ14" s="83"/>
      <c r="BKA14" s="82"/>
      <c r="BKB14" s="81"/>
      <c r="BKC14" s="81"/>
      <c r="BKD14" s="76"/>
      <c r="BKE14" s="84"/>
      <c r="BKF14" s="77"/>
      <c r="BKG14" s="77"/>
      <c r="BKH14" s="84"/>
      <c r="BKI14" s="80"/>
      <c r="BKJ14" s="80"/>
      <c r="BKK14" s="77"/>
      <c r="BKL14" s="77"/>
      <c r="BKM14" s="84"/>
      <c r="BKN14" s="80"/>
      <c r="BKO14" s="80"/>
      <c r="BKP14" s="77"/>
      <c r="BKQ14" s="77"/>
      <c r="BKR14" s="84"/>
      <c r="BKS14" s="80"/>
      <c r="BKT14" s="80"/>
      <c r="BKU14" s="77"/>
      <c r="BKV14" s="77"/>
      <c r="BKW14" s="84"/>
      <c r="BKX14" s="80"/>
      <c r="BKY14" s="80"/>
      <c r="BKZ14" s="77"/>
      <c r="BLA14" s="77"/>
      <c r="BLB14" s="77"/>
      <c r="BLC14" s="77"/>
      <c r="BLD14" s="77"/>
      <c r="BLE14" s="77"/>
      <c r="BLF14" s="78"/>
      <c r="BLG14" s="78"/>
      <c r="BLH14" s="118"/>
      <c r="BLI14" s="119"/>
      <c r="BLJ14" s="119"/>
      <c r="BLK14" s="118"/>
      <c r="BLL14" s="118"/>
      <c r="BLM14" s="81"/>
      <c r="BLN14" s="82"/>
      <c r="BLO14" s="81"/>
      <c r="BLP14" s="82"/>
      <c r="BLQ14" s="83"/>
      <c r="BLR14" s="82"/>
      <c r="BLS14" s="81"/>
      <c r="BLT14" s="81"/>
      <c r="BLU14" s="76"/>
      <c r="BLV14" s="84"/>
      <c r="BLW14" s="77"/>
      <c r="BLX14" s="77"/>
      <c r="BLY14" s="84"/>
      <c r="BLZ14" s="80"/>
      <c r="BMA14" s="80"/>
      <c r="BMB14" s="77"/>
      <c r="BMC14" s="77"/>
      <c r="BMD14" s="84"/>
      <c r="BME14" s="80"/>
      <c r="BMF14" s="80"/>
      <c r="BMG14" s="77"/>
      <c r="BMH14" s="77"/>
      <c r="BMI14" s="84"/>
      <c r="BMJ14" s="80"/>
      <c r="BMK14" s="80"/>
      <c r="BML14" s="77"/>
      <c r="BMM14" s="77"/>
      <c r="BMN14" s="84"/>
      <c r="BMO14" s="80"/>
      <c r="BMP14" s="80"/>
      <c r="BMQ14" s="77"/>
      <c r="BMR14" s="77"/>
      <c r="BMS14" s="77"/>
      <c r="BMT14" s="77"/>
      <c r="BMU14" s="77"/>
      <c r="BMV14" s="77"/>
      <c r="BMW14" s="78"/>
      <c r="BMX14" s="78"/>
      <c r="BMY14" s="118"/>
      <c r="BMZ14" s="119"/>
      <c r="BNA14" s="119"/>
      <c r="BNB14" s="118"/>
      <c r="BNC14" s="118"/>
      <c r="BND14" s="81"/>
      <c r="BNE14" s="82"/>
      <c r="BNF14" s="81"/>
      <c r="BNG14" s="82"/>
      <c r="BNH14" s="83"/>
      <c r="BNI14" s="82"/>
      <c r="BNJ14" s="81"/>
      <c r="BNK14" s="81"/>
      <c r="BNL14" s="76"/>
      <c r="BNM14" s="84"/>
      <c r="BNN14" s="77"/>
      <c r="BNO14" s="77"/>
      <c r="BNP14" s="84"/>
      <c r="BNQ14" s="80"/>
      <c r="BNR14" s="80"/>
      <c r="BNS14" s="77"/>
      <c r="BNT14" s="77"/>
      <c r="BNU14" s="84"/>
      <c r="BNV14" s="80"/>
      <c r="BNW14" s="80"/>
      <c r="BNX14" s="77"/>
      <c r="BNY14" s="77"/>
      <c r="BNZ14" s="84"/>
      <c r="BOA14" s="80"/>
      <c r="BOB14" s="80"/>
      <c r="BOC14" s="77"/>
      <c r="BOD14" s="77"/>
      <c r="BOE14" s="84"/>
      <c r="BOF14" s="80"/>
      <c r="BOG14" s="80"/>
      <c r="BOH14" s="77"/>
      <c r="BOI14" s="77"/>
      <c r="BOJ14" s="77"/>
      <c r="BOK14" s="77"/>
      <c r="BOL14" s="77"/>
      <c r="BOM14" s="77"/>
      <c r="BON14" s="78"/>
      <c r="BOO14" s="78"/>
      <c r="BOP14" s="118"/>
      <c r="BOQ14" s="119"/>
      <c r="BOR14" s="119"/>
      <c r="BOS14" s="118"/>
      <c r="BOT14" s="118"/>
      <c r="BOU14" s="81"/>
      <c r="BOV14" s="82"/>
      <c r="BOW14" s="81"/>
      <c r="BOX14" s="82"/>
      <c r="BOY14" s="83"/>
      <c r="BOZ14" s="82"/>
      <c r="BPA14" s="81"/>
      <c r="BPB14" s="81"/>
      <c r="BPC14" s="76"/>
      <c r="BPD14" s="84"/>
      <c r="BPE14" s="77"/>
      <c r="BPF14" s="77"/>
      <c r="BPG14" s="84"/>
      <c r="BPH14" s="80"/>
      <c r="BPI14" s="80"/>
      <c r="BPJ14" s="77"/>
      <c r="BPK14" s="77"/>
      <c r="BPL14" s="84"/>
      <c r="BPM14" s="80"/>
      <c r="BPN14" s="80"/>
      <c r="BPO14" s="77"/>
      <c r="BPP14" s="77"/>
      <c r="BPQ14" s="84"/>
      <c r="BPR14" s="80"/>
      <c r="BPS14" s="80"/>
      <c r="BPT14" s="77"/>
      <c r="BPU14" s="77"/>
      <c r="BPV14" s="84"/>
      <c r="BPW14" s="80"/>
      <c r="BPX14" s="80"/>
      <c r="BPY14" s="77"/>
      <c r="BPZ14" s="77"/>
      <c r="BQA14" s="77"/>
      <c r="BQB14" s="77"/>
      <c r="BQC14" s="77"/>
      <c r="BQD14" s="77"/>
      <c r="BQE14" s="78"/>
      <c r="BQF14" s="78"/>
      <c r="BQG14" s="118"/>
      <c r="BQH14" s="119"/>
      <c r="BQI14" s="119"/>
      <c r="BQJ14" s="118"/>
      <c r="BQK14" s="118"/>
      <c r="BQL14" s="81"/>
      <c r="BQM14" s="82"/>
      <c r="BQN14" s="81"/>
      <c r="BQO14" s="82"/>
      <c r="BQP14" s="83"/>
      <c r="BQQ14" s="82"/>
      <c r="BQR14" s="81"/>
      <c r="BQS14" s="81"/>
      <c r="BQT14" s="76"/>
      <c r="BQU14" s="84"/>
      <c r="BQV14" s="77"/>
      <c r="BQW14" s="77"/>
      <c r="BQX14" s="84"/>
      <c r="BQY14" s="80"/>
      <c r="BQZ14" s="80"/>
      <c r="BRA14" s="77"/>
      <c r="BRB14" s="77"/>
      <c r="BRC14" s="84"/>
      <c r="BRD14" s="80"/>
      <c r="BRE14" s="80"/>
      <c r="BRF14" s="77"/>
      <c r="BRG14" s="77"/>
      <c r="BRH14" s="84"/>
      <c r="BRI14" s="80"/>
      <c r="BRJ14" s="80"/>
      <c r="BRK14" s="77"/>
      <c r="BRL14" s="77"/>
      <c r="BRM14" s="84"/>
      <c r="BRN14" s="80"/>
      <c r="BRO14" s="80"/>
      <c r="BRP14" s="77"/>
      <c r="BRQ14" s="77"/>
      <c r="BRR14" s="77"/>
      <c r="BRS14" s="77"/>
      <c r="BRT14" s="77"/>
      <c r="BRU14" s="77"/>
      <c r="BRV14" s="78"/>
      <c r="BRW14" s="78"/>
      <c r="BRX14" s="118"/>
      <c r="BRY14" s="119"/>
      <c r="BRZ14" s="119"/>
      <c r="BSA14" s="118"/>
      <c r="BSB14" s="118"/>
      <c r="BSC14" s="81"/>
      <c r="BSD14" s="82"/>
      <c r="BSE14" s="81"/>
      <c r="BSF14" s="82"/>
      <c r="BSG14" s="83"/>
      <c r="BSH14" s="82"/>
      <c r="BSI14" s="81"/>
      <c r="BSJ14" s="81"/>
      <c r="BSK14" s="76"/>
      <c r="BSL14" s="84"/>
      <c r="BSM14" s="77"/>
      <c r="BSN14" s="77"/>
      <c r="BSO14" s="84"/>
      <c r="BSP14" s="80"/>
      <c r="BSQ14" s="80"/>
      <c r="BSR14" s="77"/>
      <c r="BSS14" s="77"/>
      <c r="BST14" s="84"/>
      <c r="BSU14" s="80"/>
      <c r="BSV14" s="80"/>
      <c r="BSW14" s="77"/>
      <c r="BSX14" s="77"/>
      <c r="BSY14" s="84"/>
      <c r="BSZ14" s="80"/>
      <c r="BTA14" s="80"/>
      <c r="BTB14" s="77"/>
      <c r="BTC14" s="77"/>
      <c r="BTD14" s="84"/>
      <c r="BTE14" s="80"/>
      <c r="BTF14" s="80"/>
      <c r="BTG14" s="77"/>
      <c r="BTH14" s="77"/>
      <c r="BTI14" s="77"/>
      <c r="BTJ14" s="77"/>
      <c r="BTK14" s="77"/>
      <c r="BTL14" s="77"/>
      <c r="BTM14" s="78"/>
      <c r="BTN14" s="78"/>
      <c r="BTO14" s="118"/>
      <c r="BTP14" s="119"/>
      <c r="BTQ14" s="119"/>
      <c r="BTR14" s="118"/>
      <c r="BTS14" s="118"/>
      <c r="BTT14" s="81"/>
      <c r="BTU14" s="82"/>
      <c r="BTV14" s="81"/>
      <c r="BTW14" s="82"/>
      <c r="BTX14" s="83"/>
      <c r="BTY14" s="82"/>
      <c r="BTZ14" s="81"/>
      <c r="BUA14" s="81"/>
      <c r="BUB14" s="76"/>
      <c r="BUC14" s="84"/>
      <c r="BUD14" s="77"/>
      <c r="BUE14" s="77"/>
      <c r="BUF14" s="84"/>
      <c r="BUG14" s="80"/>
      <c r="BUH14" s="80"/>
      <c r="BUI14" s="77"/>
      <c r="BUJ14" s="77"/>
      <c r="BUK14" s="84"/>
      <c r="BUL14" s="80"/>
      <c r="BUM14" s="80"/>
      <c r="BUN14" s="77"/>
      <c r="BUO14" s="77"/>
      <c r="BUP14" s="84"/>
      <c r="BUQ14" s="80"/>
      <c r="BUR14" s="80"/>
      <c r="BUS14" s="77"/>
      <c r="BUT14" s="77"/>
      <c r="BUU14" s="84"/>
      <c r="BUV14" s="80"/>
      <c r="BUW14" s="80"/>
      <c r="BUX14" s="77"/>
      <c r="BUY14" s="77"/>
      <c r="BUZ14" s="77"/>
      <c r="BVA14" s="77"/>
      <c r="BVB14" s="77"/>
      <c r="BVC14" s="77"/>
      <c r="BVD14" s="78"/>
      <c r="BVE14" s="78"/>
      <c r="BVF14" s="118"/>
      <c r="BVG14" s="119"/>
      <c r="BVH14" s="119"/>
      <c r="BVI14" s="118"/>
      <c r="BVJ14" s="118"/>
      <c r="BVK14" s="81"/>
      <c r="BVL14" s="82"/>
      <c r="BVM14" s="81"/>
      <c r="BVN14" s="82"/>
      <c r="BVO14" s="83"/>
      <c r="BVP14" s="82"/>
      <c r="BVQ14" s="81"/>
      <c r="BVR14" s="81"/>
      <c r="BVS14" s="76"/>
      <c r="BVT14" s="84"/>
      <c r="BVU14" s="77"/>
      <c r="BVV14" s="77"/>
      <c r="BVW14" s="84"/>
      <c r="BVX14" s="80"/>
      <c r="BVY14" s="80"/>
      <c r="BVZ14" s="77"/>
      <c r="BWA14" s="77"/>
      <c r="BWB14" s="84"/>
      <c r="BWC14" s="80"/>
      <c r="BWD14" s="80"/>
      <c r="BWE14" s="77"/>
      <c r="BWF14" s="77"/>
      <c r="BWG14" s="84"/>
      <c r="BWH14" s="80"/>
      <c r="BWI14" s="80"/>
      <c r="BWJ14" s="77"/>
      <c r="BWK14" s="77"/>
      <c r="BWL14" s="84"/>
      <c r="BWM14" s="80"/>
      <c r="BWN14" s="80"/>
      <c r="BWO14" s="77"/>
      <c r="BWP14" s="77"/>
      <c r="BWQ14" s="77"/>
      <c r="BWR14" s="77"/>
      <c r="BWS14" s="77"/>
      <c r="BWT14" s="77"/>
      <c r="BWU14" s="78"/>
      <c r="BWV14" s="78"/>
      <c r="BWW14" s="118"/>
      <c r="BWX14" s="119"/>
      <c r="BWY14" s="119"/>
      <c r="BWZ14" s="118"/>
      <c r="BXA14" s="118"/>
      <c r="BXB14" s="81"/>
      <c r="BXC14" s="82"/>
      <c r="BXD14" s="81"/>
      <c r="BXE14" s="82"/>
      <c r="BXF14" s="83"/>
      <c r="BXG14" s="82"/>
      <c r="BXH14" s="81"/>
      <c r="BXI14" s="81"/>
      <c r="BXJ14" s="76"/>
      <c r="BXK14" s="84"/>
      <c r="BXL14" s="77"/>
      <c r="BXM14" s="77"/>
      <c r="BXN14" s="84"/>
      <c r="BXO14" s="80"/>
      <c r="BXP14" s="80"/>
      <c r="BXQ14" s="77"/>
      <c r="BXR14" s="77"/>
      <c r="BXS14" s="84"/>
      <c r="BXT14" s="80"/>
      <c r="BXU14" s="80"/>
      <c r="BXV14" s="77"/>
      <c r="BXW14" s="77"/>
      <c r="BXX14" s="84"/>
      <c r="BXY14" s="80"/>
      <c r="BXZ14" s="80"/>
      <c r="BYA14" s="77"/>
      <c r="BYB14" s="77"/>
      <c r="BYC14" s="84"/>
      <c r="BYD14" s="80"/>
      <c r="BYE14" s="80"/>
      <c r="BYF14" s="77"/>
      <c r="BYG14" s="77"/>
      <c r="BYH14" s="77"/>
      <c r="BYI14" s="77"/>
      <c r="BYJ14" s="77"/>
      <c r="BYK14" s="77"/>
      <c r="BYL14" s="78"/>
      <c r="BYM14" s="78"/>
      <c r="BYN14" s="118"/>
      <c r="BYO14" s="119"/>
      <c r="BYP14" s="119"/>
      <c r="BYQ14" s="118"/>
      <c r="BYR14" s="118"/>
      <c r="BYS14" s="81"/>
      <c r="BYT14" s="82"/>
      <c r="BYU14" s="81"/>
      <c r="BYV14" s="82"/>
      <c r="BYW14" s="83"/>
      <c r="BYX14" s="82"/>
      <c r="BYY14" s="81"/>
      <c r="BYZ14" s="81"/>
      <c r="BZA14" s="76"/>
      <c r="BZB14" s="84"/>
      <c r="BZC14" s="77"/>
      <c r="BZD14" s="77"/>
      <c r="BZE14" s="84"/>
      <c r="BZF14" s="80"/>
      <c r="BZG14" s="80"/>
      <c r="BZH14" s="77"/>
      <c r="BZI14" s="77"/>
      <c r="BZJ14" s="84"/>
      <c r="BZK14" s="80"/>
      <c r="BZL14" s="80"/>
      <c r="BZM14" s="77"/>
      <c r="BZN14" s="77"/>
      <c r="BZO14" s="84"/>
      <c r="BZP14" s="80"/>
      <c r="BZQ14" s="80"/>
      <c r="BZR14" s="77"/>
      <c r="BZS14" s="77"/>
      <c r="BZT14" s="84"/>
      <c r="BZU14" s="80"/>
      <c r="BZV14" s="80"/>
      <c r="BZW14" s="77"/>
      <c r="BZX14" s="77"/>
      <c r="BZY14" s="77"/>
      <c r="BZZ14" s="77"/>
      <c r="CAA14" s="77"/>
      <c r="CAB14" s="77"/>
      <c r="CAC14" s="78"/>
      <c r="CAD14" s="78"/>
      <c r="CAE14" s="118"/>
      <c r="CAF14" s="119"/>
      <c r="CAG14" s="119"/>
      <c r="CAH14" s="118"/>
      <c r="CAI14" s="118"/>
      <c r="CAJ14" s="81"/>
      <c r="CAK14" s="82"/>
      <c r="CAL14" s="81"/>
      <c r="CAM14" s="82"/>
      <c r="CAN14" s="83"/>
      <c r="CAO14" s="82"/>
      <c r="CAP14" s="81"/>
      <c r="CAQ14" s="81"/>
      <c r="CAR14" s="76"/>
      <c r="CAS14" s="84"/>
      <c r="CAT14" s="77"/>
      <c r="CAU14" s="77"/>
      <c r="CAV14" s="84"/>
      <c r="CAW14" s="80"/>
      <c r="CAX14" s="80"/>
      <c r="CAY14" s="77"/>
      <c r="CAZ14" s="77"/>
      <c r="CBA14" s="84"/>
      <c r="CBB14" s="80"/>
      <c r="CBC14" s="80"/>
      <c r="CBD14" s="77"/>
      <c r="CBE14" s="77"/>
      <c r="CBF14" s="84"/>
      <c r="CBG14" s="80"/>
      <c r="CBH14" s="80"/>
      <c r="CBI14" s="77"/>
      <c r="CBJ14" s="77"/>
      <c r="CBK14" s="84"/>
      <c r="CBL14" s="80"/>
      <c r="CBM14" s="80"/>
      <c r="CBN14" s="77"/>
      <c r="CBO14" s="77"/>
      <c r="CBP14" s="77"/>
      <c r="CBQ14" s="77"/>
      <c r="CBR14" s="77"/>
      <c r="CBS14" s="77"/>
      <c r="CBT14" s="78"/>
      <c r="CBU14" s="78"/>
      <c r="CBV14" s="118"/>
      <c r="CBW14" s="119"/>
      <c r="CBX14" s="119"/>
      <c r="CBY14" s="118"/>
      <c r="CBZ14" s="118"/>
      <c r="CCA14" s="81"/>
      <c r="CCB14" s="82"/>
      <c r="CCC14" s="81"/>
      <c r="CCD14" s="82"/>
      <c r="CCE14" s="83"/>
      <c r="CCF14" s="82"/>
      <c r="CCG14" s="81"/>
      <c r="CCH14" s="81"/>
      <c r="CCI14" s="76"/>
      <c r="CCJ14" s="84"/>
      <c r="CCK14" s="77"/>
      <c r="CCL14" s="77"/>
      <c r="CCM14" s="84"/>
      <c r="CCN14" s="80"/>
      <c r="CCO14" s="80"/>
      <c r="CCP14" s="77"/>
      <c r="CCQ14" s="77"/>
      <c r="CCR14" s="84"/>
      <c r="CCS14" s="80"/>
      <c r="CCT14" s="80"/>
      <c r="CCU14" s="77"/>
      <c r="CCV14" s="77"/>
      <c r="CCW14" s="84"/>
      <c r="CCX14" s="80"/>
      <c r="CCY14" s="80"/>
      <c r="CCZ14" s="77"/>
      <c r="CDA14" s="77"/>
      <c r="CDB14" s="84"/>
      <c r="CDC14" s="80"/>
      <c r="CDD14" s="80"/>
      <c r="CDE14" s="77"/>
      <c r="CDF14" s="77"/>
      <c r="CDG14" s="77"/>
      <c r="CDH14" s="77"/>
      <c r="CDI14" s="77"/>
      <c r="CDJ14" s="77"/>
      <c r="CDK14" s="78"/>
      <c r="CDL14" s="78"/>
      <c r="CDM14" s="118"/>
      <c r="CDN14" s="119"/>
      <c r="CDO14" s="119"/>
      <c r="CDP14" s="118"/>
      <c r="CDQ14" s="118"/>
      <c r="CDR14" s="81"/>
      <c r="CDS14" s="82"/>
      <c r="CDT14" s="81"/>
      <c r="CDU14" s="82"/>
      <c r="CDV14" s="83"/>
      <c r="CDW14" s="82"/>
      <c r="CDX14" s="81"/>
      <c r="CDY14" s="81"/>
      <c r="CDZ14" s="76"/>
      <c r="CEA14" s="84"/>
      <c r="CEB14" s="77"/>
      <c r="CEC14" s="77"/>
      <c r="CED14" s="84"/>
      <c r="CEE14" s="80"/>
      <c r="CEF14" s="80"/>
      <c r="CEG14" s="77"/>
      <c r="CEH14" s="77"/>
      <c r="CEI14" s="84"/>
      <c r="CEJ14" s="80"/>
      <c r="CEK14" s="80"/>
      <c r="CEL14" s="77"/>
      <c r="CEM14" s="77"/>
      <c r="CEN14" s="84"/>
      <c r="CEO14" s="80"/>
      <c r="CEP14" s="80"/>
      <c r="CEQ14" s="77"/>
      <c r="CER14" s="77"/>
      <c r="CES14" s="84"/>
      <c r="CET14" s="80"/>
      <c r="CEU14" s="80"/>
      <c r="CEV14" s="77"/>
      <c r="CEW14" s="77"/>
      <c r="CEX14" s="77"/>
      <c r="CEY14" s="77"/>
      <c r="CEZ14" s="77"/>
      <c r="CFA14" s="77"/>
      <c r="CFB14" s="78"/>
      <c r="CFC14" s="78"/>
      <c r="CFD14" s="118"/>
      <c r="CFE14" s="119"/>
      <c r="CFF14" s="119"/>
      <c r="CFG14" s="118"/>
      <c r="CFH14" s="118"/>
      <c r="CFI14" s="81"/>
      <c r="CFJ14" s="82"/>
      <c r="CFK14" s="81"/>
      <c r="CFL14" s="82"/>
      <c r="CFM14" s="83"/>
      <c r="CFN14" s="82"/>
      <c r="CFO14" s="81"/>
      <c r="CFP14" s="81"/>
      <c r="CFQ14" s="76"/>
      <c r="CFR14" s="84"/>
      <c r="CFS14" s="77"/>
      <c r="CFT14" s="77"/>
      <c r="CFU14" s="84"/>
      <c r="CFV14" s="80"/>
      <c r="CFW14" s="80"/>
      <c r="CFX14" s="77"/>
      <c r="CFY14" s="77"/>
      <c r="CFZ14" s="84"/>
      <c r="CGA14" s="80"/>
      <c r="CGB14" s="80"/>
      <c r="CGC14" s="77"/>
      <c r="CGD14" s="77"/>
      <c r="CGE14" s="84"/>
      <c r="CGF14" s="80"/>
      <c r="CGG14" s="80"/>
      <c r="CGH14" s="77"/>
      <c r="CGI14" s="77"/>
      <c r="CGJ14" s="84"/>
      <c r="CGK14" s="80"/>
      <c r="CGL14" s="80"/>
      <c r="CGM14" s="77"/>
      <c r="CGN14" s="77"/>
      <c r="CGO14" s="77"/>
      <c r="CGP14" s="77"/>
      <c r="CGQ14" s="77"/>
      <c r="CGR14" s="77"/>
      <c r="CGS14" s="78"/>
      <c r="CGT14" s="78"/>
      <c r="CGU14" s="118"/>
      <c r="CGV14" s="119"/>
      <c r="CGW14" s="119"/>
      <c r="CGX14" s="118"/>
      <c r="CGY14" s="118"/>
      <c r="CGZ14" s="81"/>
      <c r="CHA14" s="82"/>
      <c r="CHB14" s="81"/>
      <c r="CHC14" s="82"/>
      <c r="CHD14" s="83"/>
      <c r="CHE14" s="82"/>
      <c r="CHF14" s="81"/>
      <c r="CHG14" s="81"/>
      <c r="CHH14" s="76"/>
      <c r="CHI14" s="84"/>
      <c r="CHJ14" s="77"/>
      <c r="CHK14" s="77"/>
      <c r="CHL14" s="84"/>
      <c r="CHM14" s="80"/>
      <c r="CHN14" s="80"/>
      <c r="CHO14" s="77"/>
      <c r="CHP14" s="77"/>
      <c r="CHQ14" s="84"/>
      <c r="CHR14" s="80"/>
      <c r="CHS14" s="80"/>
      <c r="CHT14" s="77"/>
      <c r="CHU14" s="77"/>
      <c r="CHV14" s="84"/>
      <c r="CHW14" s="80"/>
      <c r="CHX14" s="80"/>
      <c r="CHY14" s="77"/>
      <c r="CHZ14" s="77"/>
      <c r="CIA14" s="84"/>
      <c r="CIB14" s="80"/>
      <c r="CIC14" s="80"/>
      <c r="CID14" s="77"/>
      <c r="CIE14" s="77"/>
      <c r="CIF14" s="77"/>
      <c r="CIG14" s="77"/>
      <c r="CIH14" s="77"/>
      <c r="CII14" s="77"/>
      <c r="CIJ14" s="78"/>
      <c r="CIK14" s="78"/>
      <c r="CIL14" s="118"/>
      <c r="CIM14" s="119"/>
      <c r="CIN14" s="119"/>
      <c r="CIO14" s="118"/>
      <c r="CIP14" s="118"/>
      <c r="CIQ14" s="81"/>
      <c r="CIR14" s="82"/>
      <c r="CIS14" s="81"/>
      <c r="CIT14" s="82"/>
      <c r="CIU14" s="83"/>
      <c r="CIV14" s="82"/>
      <c r="CIW14" s="81"/>
      <c r="CIX14" s="81"/>
      <c r="CIY14" s="76"/>
      <c r="CIZ14" s="84"/>
      <c r="CJA14" s="77"/>
      <c r="CJB14" s="77"/>
      <c r="CJC14" s="84"/>
      <c r="CJD14" s="80"/>
      <c r="CJE14" s="80"/>
      <c r="CJF14" s="77"/>
      <c r="CJG14" s="77"/>
      <c r="CJH14" s="84"/>
      <c r="CJI14" s="80"/>
      <c r="CJJ14" s="80"/>
      <c r="CJK14" s="77"/>
      <c r="CJL14" s="77"/>
      <c r="CJM14" s="84"/>
      <c r="CJN14" s="80"/>
      <c r="CJO14" s="80"/>
      <c r="CJP14" s="77"/>
      <c r="CJQ14" s="77"/>
      <c r="CJR14" s="84"/>
      <c r="CJS14" s="80"/>
      <c r="CJT14" s="80"/>
      <c r="CJU14" s="77"/>
      <c r="CJV14" s="77"/>
      <c r="CJW14" s="77"/>
      <c r="CJX14" s="77"/>
      <c r="CJY14" s="77"/>
      <c r="CJZ14" s="77"/>
      <c r="CKA14" s="78"/>
      <c r="CKB14" s="78"/>
      <c r="CKC14" s="118"/>
      <c r="CKD14" s="119"/>
      <c r="CKE14" s="119"/>
      <c r="CKF14" s="118"/>
      <c r="CKG14" s="118"/>
      <c r="CKH14" s="81"/>
      <c r="CKI14" s="82"/>
      <c r="CKJ14" s="81"/>
      <c r="CKK14" s="82"/>
      <c r="CKL14" s="83"/>
      <c r="CKM14" s="82"/>
      <c r="CKN14" s="81"/>
      <c r="CKO14" s="81"/>
      <c r="CKP14" s="76"/>
      <c r="CKQ14" s="84"/>
      <c r="CKR14" s="77"/>
      <c r="CKS14" s="77"/>
      <c r="CKT14" s="84"/>
      <c r="CKU14" s="80"/>
      <c r="CKV14" s="80"/>
      <c r="CKW14" s="77"/>
      <c r="CKX14" s="77"/>
      <c r="CKY14" s="84"/>
      <c r="CKZ14" s="80"/>
      <c r="CLA14" s="80"/>
      <c r="CLB14" s="77"/>
      <c r="CLC14" s="77"/>
      <c r="CLD14" s="84"/>
      <c r="CLE14" s="80"/>
      <c r="CLF14" s="80"/>
      <c r="CLG14" s="77"/>
      <c r="CLH14" s="77"/>
      <c r="CLI14" s="84"/>
      <c r="CLJ14" s="80"/>
      <c r="CLK14" s="80"/>
      <c r="CLL14" s="77"/>
      <c r="CLM14" s="77"/>
      <c r="CLN14" s="77"/>
      <c r="CLO14" s="77"/>
      <c r="CLP14" s="77"/>
      <c r="CLQ14" s="77"/>
      <c r="CLR14" s="78"/>
      <c r="CLS14" s="78"/>
      <c r="CLT14" s="118"/>
      <c r="CLU14" s="119"/>
      <c r="CLV14" s="119"/>
      <c r="CLW14" s="118"/>
      <c r="CLX14" s="118"/>
      <c r="CLY14" s="81"/>
      <c r="CLZ14" s="82"/>
      <c r="CMA14" s="81"/>
      <c r="CMB14" s="82"/>
      <c r="CMC14" s="83"/>
      <c r="CMD14" s="82"/>
      <c r="CME14" s="81"/>
      <c r="CMF14" s="81"/>
      <c r="CMG14" s="76"/>
      <c r="CMH14" s="84"/>
      <c r="CMI14" s="77"/>
      <c r="CMJ14" s="77"/>
      <c r="CMK14" s="84"/>
      <c r="CML14" s="80"/>
      <c r="CMM14" s="80"/>
      <c r="CMN14" s="77"/>
      <c r="CMO14" s="77"/>
      <c r="CMP14" s="84"/>
      <c r="CMQ14" s="80"/>
      <c r="CMR14" s="80"/>
      <c r="CMS14" s="77"/>
      <c r="CMT14" s="77"/>
      <c r="CMU14" s="84"/>
      <c r="CMV14" s="80"/>
      <c r="CMW14" s="80"/>
      <c r="CMX14" s="77"/>
      <c r="CMY14" s="77"/>
      <c r="CMZ14" s="84"/>
      <c r="CNA14" s="80"/>
      <c r="CNB14" s="80"/>
      <c r="CNC14" s="77"/>
      <c r="CND14" s="77"/>
      <c r="CNE14" s="77"/>
      <c r="CNF14" s="77"/>
      <c r="CNG14" s="77"/>
      <c r="CNH14" s="77"/>
      <c r="CNI14" s="78"/>
      <c r="CNJ14" s="78"/>
      <c r="CNK14" s="118"/>
      <c r="CNL14" s="119"/>
      <c r="CNM14" s="119"/>
      <c r="CNN14" s="118"/>
      <c r="CNO14" s="118"/>
      <c r="CNP14" s="81"/>
      <c r="CNQ14" s="82"/>
      <c r="CNR14" s="81"/>
      <c r="CNS14" s="82"/>
      <c r="CNT14" s="83"/>
      <c r="CNU14" s="82"/>
      <c r="CNV14" s="81"/>
      <c r="CNW14" s="81"/>
      <c r="CNX14" s="76"/>
      <c r="CNY14" s="84"/>
      <c r="CNZ14" s="77"/>
      <c r="COA14" s="77"/>
      <c r="COB14" s="84"/>
      <c r="COC14" s="80"/>
      <c r="COD14" s="80"/>
      <c r="COE14" s="77"/>
      <c r="COF14" s="77"/>
      <c r="COG14" s="84"/>
      <c r="COH14" s="80"/>
      <c r="COI14" s="80"/>
      <c r="COJ14" s="77"/>
      <c r="COK14" s="77"/>
      <c r="COL14" s="84"/>
      <c r="COM14" s="80"/>
      <c r="CON14" s="80"/>
      <c r="COO14" s="77"/>
      <c r="COP14" s="77"/>
      <c r="COQ14" s="84"/>
      <c r="COR14" s="80"/>
      <c r="COS14" s="80"/>
      <c r="COT14" s="77"/>
      <c r="COU14" s="77"/>
      <c r="COV14" s="77"/>
      <c r="COW14" s="77"/>
      <c r="COX14" s="77"/>
      <c r="COY14" s="77"/>
      <c r="COZ14" s="78"/>
      <c r="CPA14" s="78"/>
      <c r="CPB14" s="118"/>
      <c r="CPC14" s="119"/>
      <c r="CPD14" s="119"/>
      <c r="CPE14" s="118"/>
      <c r="CPF14" s="118"/>
      <c r="CPG14" s="81"/>
      <c r="CPH14" s="82"/>
      <c r="CPI14" s="81"/>
      <c r="CPJ14" s="82"/>
      <c r="CPK14" s="83"/>
      <c r="CPL14" s="82"/>
      <c r="CPM14" s="81"/>
      <c r="CPN14" s="81"/>
      <c r="CPO14" s="76"/>
      <c r="CPP14" s="84"/>
      <c r="CPQ14" s="77"/>
      <c r="CPR14" s="77"/>
      <c r="CPS14" s="84"/>
      <c r="CPT14" s="80"/>
      <c r="CPU14" s="80"/>
      <c r="CPV14" s="77"/>
      <c r="CPW14" s="77"/>
      <c r="CPX14" s="84"/>
      <c r="CPY14" s="80"/>
      <c r="CPZ14" s="80"/>
      <c r="CQA14" s="77"/>
      <c r="CQB14" s="77"/>
      <c r="CQC14" s="84"/>
      <c r="CQD14" s="80"/>
      <c r="CQE14" s="80"/>
      <c r="CQF14" s="77"/>
      <c r="CQG14" s="77"/>
      <c r="CQH14" s="84"/>
      <c r="CQI14" s="80"/>
      <c r="CQJ14" s="80"/>
      <c r="CQK14" s="77"/>
      <c r="CQL14" s="77"/>
      <c r="CQM14" s="77"/>
      <c r="CQN14" s="77"/>
      <c r="CQO14" s="77"/>
      <c r="CQP14" s="77"/>
      <c r="CQQ14" s="78"/>
      <c r="CQR14" s="78"/>
      <c r="CQS14" s="118"/>
      <c r="CQT14" s="119"/>
      <c r="CQU14" s="119"/>
      <c r="CQV14" s="118"/>
      <c r="CQW14" s="118"/>
      <c r="CQX14" s="81"/>
      <c r="CQY14" s="82"/>
      <c r="CQZ14" s="81"/>
      <c r="CRA14" s="82"/>
      <c r="CRB14" s="83"/>
      <c r="CRC14" s="82"/>
      <c r="CRD14" s="81"/>
      <c r="CRE14" s="81"/>
      <c r="CRF14" s="76"/>
      <c r="CRG14" s="84"/>
      <c r="CRH14" s="77"/>
      <c r="CRI14" s="77"/>
      <c r="CRJ14" s="84"/>
      <c r="CRK14" s="80"/>
      <c r="CRL14" s="80"/>
      <c r="CRM14" s="77"/>
      <c r="CRN14" s="77"/>
      <c r="CRO14" s="84"/>
      <c r="CRP14" s="80"/>
      <c r="CRQ14" s="80"/>
      <c r="CRR14" s="77"/>
      <c r="CRS14" s="77"/>
      <c r="CRT14" s="84"/>
      <c r="CRU14" s="80"/>
      <c r="CRV14" s="80"/>
      <c r="CRW14" s="77"/>
      <c r="CRX14" s="77"/>
      <c r="CRY14" s="84"/>
      <c r="CRZ14" s="80"/>
      <c r="CSA14" s="80"/>
      <c r="CSB14" s="77"/>
      <c r="CSC14" s="77"/>
      <c r="CSD14" s="77"/>
      <c r="CSE14" s="77"/>
      <c r="CSF14" s="77"/>
      <c r="CSG14" s="77"/>
      <c r="CSH14" s="78"/>
      <c r="CSI14" s="78"/>
      <c r="CSJ14" s="118"/>
      <c r="CSK14" s="119"/>
      <c r="CSL14" s="119"/>
      <c r="CSM14" s="118"/>
      <c r="CSN14" s="118"/>
      <c r="CSO14" s="81"/>
      <c r="CSP14" s="82"/>
      <c r="CSQ14" s="81"/>
      <c r="CSR14" s="82"/>
      <c r="CSS14" s="83"/>
      <c r="CST14" s="82"/>
      <c r="CSU14" s="81"/>
      <c r="CSV14" s="81"/>
      <c r="CSW14" s="76"/>
      <c r="CSX14" s="84"/>
      <c r="CSY14" s="77"/>
      <c r="CSZ14" s="77"/>
      <c r="CTA14" s="84"/>
      <c r="CTB14" s="80"/>
      <c r="CTC14" s="80"/>
      <c r="CTD14" s="77"/>
      <c r="CTE14" s="77"/>
      <c r="CTF14" s="84"/>
      <c r="CTG14" s="80"/>
      <c r="CTH14" s="80"/>
      <c r="CTI14" s="77"/>
      <c r="CTJ14" s="77"/>
      <c r="CTK14" s="84"/>
      <c r="CTL14" s="80"/>
      <c r="CTM14" s="80"/>
      <c r="CTN14" s="77"/>
      <c r="CTO14" s="77"/>
      <c r="CTP14" s="84"/>
      <c r="CTQ14" s="80"/>
      <c r="CTR14" s="80"/>
      <c r="CTS14" s="77"/>
      <c r="CTT14" s="77"/>
      <c r="CTU14" s="77"/>
      <c r="CTV14" s="77"/>
      <c r="CTW14" s="77"/>
      <c r="CTX14" s="77"/>
      <c r="CTY14" s="78"/>
      <c r="CTZ14" s="78"/>
      <c r="CUA14" s="118"/>
      <c r="CUB14" s="119"/>
      <c r="CUC14" s="119"/>
      <c r="CUD14" s="118"/>
      <c r="CUE14" s="118"/>
      <c r="CUF14" s="81"/>
      <c r="CUG14" s="82"/>
      <c r="CUH14" s="81"/>
      <c r="CUI14" s="82"/>
      <c r="CUJ14" s="83"/>
      <c r="CUK14" s="82"/>
      <c r="CUL14" s="81"/>
      <c r="CUM14" s="81"/>
      <c r="CUN14" s="76"/>
      <c r="CUO14" s="84"/>
      <c r="CUP14" s="77"/>
      <c r="CUQ14" s="77"/>
      <c r="CUR14" s="84"/>
      <c r="CUS14" s="80"/>
      <c r="CUT14" s="80"/>
      <c r="CUU14" s="77"/>
      <c r="CUV14" s="77"/>
      <c r="CUW14" s="84"/>
      <c r="CUX14" s="80"/>
      <c r="CUY14" s="80"/>
      <c r="CUZ14" s="77"/>
      <c r="CVA14" s="77"/>
      <c r="CVB14" s="84"/>
      <c r="CVC14" s="80"/>
      <c r="CVD14" s="80"/>
      <c r="CVE14" s="77"/>
      <c r="CVF14" s="77"/>
      <c r="CVG14" s="84"/>
      <c r="CVH14" s="80"/>
      <c r="CVI14" s="80"/>
      <c r="CVJ14" s="77"/>
      <c r="CVK14" s="77"/>
      <c r="CVL14" s="77"/>
      <c r="CVM14" s="77"/>
      <c r="CVN14" s="77"/>
      <c r="CVO14" s="77"/>
      <c r="CVP14" s="78"/>
      <c r="CVQ14" s="78"/>
      <c r="CVR14" s="118"/>
      <c r="CVS14" s="119"/>
      <c r="CVT14" s="119"/>
      <c r="CVU14" s="118"/>
      <c r="CVV14" s="118"/>
      <c r="CVW14" s="81"/>
      <c r="CVX14" s="82"/>
      <c r="CVY14" s="81"/>
      <c r="CVZ14" s="82"/>
      <c r="CWA14" s="83"/>
      <c r="CWB14" s="82"/>
      <c r="CWC14" s="81"/>
      <c r="CWD14" s="81"/>
      <c r="CWE14" s="76"/>
      <c r="CWF14" s="84"/>
      <c r="CWG14" s="77"/>
      <c r="CWH14" s="77"/>
      <c r="CWI14" s="84"/>
      <c r="CWJ14" s="80"/>
      <c r="CWK14" s="80"/>
      <c r="CWL14" s="77"/>
      <c r="CWM14" s="77"/>
      <c r="CWN14" s="84"/>
      <c r="CWO14" s="80"/>
      <c r="CWP14" s="80"/>
      <c r="CWQ14" s="77"/>
      <c r="CWR14" s="77"/>
      <c r="CWS14" s="84"/>
      <c r="CWT14" s="80"/>
      <c r="CWU14" s="80"/>
      <c r="CWV14" s="77"/>
      <c r="CWW14" s="77"/>
      <c r="CWX14" s="84"/>
      <c r="CWY14" s="80"/>
      <c r="CWZ14" s="80"/>
      <c r="CXA14" s="77"/>
      <c r="CXB14" s="77"/>
      <c r="CXC14" s="77"/>
      <c r="CXD14" s="77"/>
      <c r="CXE14" s="77"/>
      <c r="CXF14" s="77"/>
      <c r="CXG14" s="78"/>
      <c r="CXH14" s="78"/>
      <c r="CXI14" s="118"/>
      <c r="CXJ14" s="119"/>
      <c r="CXK14" s="119"/>
      <c r="CXL14" s="118"/>
      <c r="CXM14" s="118"/>
      <c r="CXN14" s="81"/>
      <c r="CXO14" s="82"/>
      <c r="CXP14" s="81"/>
      <c r="CXQ14" s="82"/>
      <c r="CXR14" s="83"/>
      <c r="CXS14" s="82"/>
      <c r="CXT14" s="81"/>
      <c r="CXU14" s="81"/>
      <c r="CXV14" s="76"/>
      <c r="CXW14" s="84"/>
      <c r="CXX14" s="77"/>
      <c r="CXY14" s="77"/>
      <c r="CXZ14" s="84"/>
      <c r="CYA14" s="80"/>
      <c r="CYB14" s="80"/>
      <c r="CYC14" s="77"/>
      <c r="CYD14" s="77"/>
      <c r="CYE14" s="84"/>
      <c r="CYF14" s="80"/>
      <c r="CYG14" s="80"/>
      <c r="CYH14" s="77"/>
      <c r="CYI14" s="77"/>
      <c r="CYJ14" s="84"/>
      <c r="CYK14" s="80"/>
      <c r="CYL14" s="80"/>
      <c r="CYM14" s="77"/>
      <c r="CYN14" s="77"/>
      <c r="CYO14" s="84"/>
      <c r="CYP14" s="80"/>
      <c r="CYQ14" s="80"/>
      <c r="CYR14" s="77"/>
      <c r="CYS14" s="77"/>
      <c r="CYT14" s="77"/>
      <c r="CYU14" s="77"/>
      <c r="CYV14" s="77"/>
      <c r="CYW14" s="77"/>
      <c r="CYX14" s="78"/>
      <c r="CYY14" s="78"/>
      <c r="CYZ14" s="118"/>
      <c r="CZA14" s="119"/>
      <c r="CZB14" s="119"/>
      <c r="CZC14" s="118"/>
      <c r="CZD14" s="118"/>
      <c r="CZE14" s="81"/>
      <c r="CZF14" s="82"/>
      <c r="CZG14" s="81"/>
      <c r="CZH14" s="82"/>
      <c r="CZI14" s="83"/>
      <c r="CZJ14" s="82"/>
      <c r="CZK14" s="81"/>
      <c r="CZL14" s="81"/>
      <c r="CZM14" s="76"/>
      <c r="CZN14" s="84"/>
      <c r="CZO14" s="77"/>
      <c r="CZP14" s="77"/>
      <c r="CZQ14" s="84"/>
      <c r="CZR14" s="80"/>
      <c r="CZS14" s="80"/>
      <c r="CZT14" s="77"/>
      <c r="CZU14" s="77"/>
      <c r="CZV14" s="84"/>
      <c r="CZW14" s="80"/>
      <c r="CZX14" s="80"/>
      <c r="CZY14" s="77"/>
      <c r="CZZ14" s="77"/>
      <c r="DAA14" s="84"/>
      <c r="DAB14" s="80"/>
      <c r="DAC14" s="80"/>
      <c r="DAD14" s="77"/>
      <c r="DAE14" s="77"/>
      <c r="DAF14" s="84"/>
      <c r="DAG14" s="80"/>
      <c r="DAH14" s="80"/>
      <c r="DAI14" s="77"/>
      <c r="DAJ14" s="77"/>
      <c r="DAK14" s="77"/>
      <c r="DAL14" s="77"/>
      <c r="DAM14" s="77"/>
      <c r="DAN14" s="77"/>
      <c r="DAO14" s="78"/>
      <c r="DAP14" s="78"/>
      <c r="DAQ14" s="118"/>
      <c r="DAR14" s="119"/>
      <c r="DAS14" s="119"/>
      <c r="DAT14" s="118"/>
      <c r="DAU14" s="118"/>
      <c r="DAV14" s="81"/>
      <c r="DAW14" s="82"/>
      <c r="DAX14" s="81"/>
      <c r="DAY14" s="82"/>
      <c r="DAZ14" s="83"/>
      <c r="DBA14" s="82"/>
      <c r="DBB14" s="81"/>
      <c r="DBC14" s="81"/>
      <c r="DBD14" s="76"/>
      <c r="DBE14" s="84"/>
      <c r="DBF14" s="77"/>
      <c r="DBG14" s="77"/>
      <c r="DBH14" s="84"/>
      <c r="DBI14" s="80"/>
      <c r="DBJ14" s="80"/>
      <c r="DBK14" s="77"/>
      <c r="DBL14" s="77"/>
      <c r="DBM14" s="84"/>
      <c r="DBN14" s="80"/>
      <c r="DBO14" s="80"/>
      <c r="DBP14" s="77"/>
      <c r="DBQ14" s="77"/>
      <c r="DBR14" s="84"/>
      <c r="DBS14" s="80"/>
      <c r="DBT14" s="80"/>
      <c r="DBU14" s="77"/>
      <c r="DBV14" s="77"/>
      <c r="DBW14" s="84"/>
      <c r="DBX14" s="80"/>
      <c r="DBY14" s="80"/>
      <c r="DBZ14" s="77"/>
      <c r="DCA14" s="77"/>
      <c r="DCB14" s="77"/>
      <c r="DCC14" s="77"/>
      <c r="DCD14" s="77"/>
      <c r="DCE14" s="77"/>
      <c r="DCF14" s="78"/>
      <c r="DCG14" s="78"/>
      <c r="DCH14" s="118"/>
      <c r="DCI14" s="119"/>
      <c r="DCJ14" s="119"/>
      <c r="DCK14" s="118"/>
      <c r="DCL14" s="118"/>
      <c r="DCM14" s="81"/>
      <c r="DCN14" s="82"/>
      <c r="DCO14" s="81"/>
      <c r="DCP14" s="82"/>
      <c r="DCQ14" s="83"/>
      <c r="DCR14" s="82"/>
      <c r="DCS14" s="81"/>
      <c r="DCT14" s="81"/>
      <c r="DCU14" s="76"/>
      <c r="DCV14" s="84"/>
      <c r="DCW14" s="77"/>
      <c r="DCX14" s="77"/>
      <c r="DCY14" s="84"/>
      <c r="DCZ14" s="80"/>
      <c r="DDA14" s="80"/>
      <c r="DDB14" s="77"/>
      <c r="DDC14" s="77"/>
      <c r="DDD14" s="84"/>
      <c r="DDE14" s="80"/>
      <c r="DDF14" s="80"/>
      <c r="DDG14" s="77"/>
      <c r="DDH14" s="77"/>
      <c r="DDI14" s="84"/>
      <c r="DDJ14" s="80"/>
      <c r="DDK14" s="80"/>
      <c r="DDL14" s="77"/>
      <c r="DDM14" s="77"/>
      <c r="DDN14" s="84"/>
      <c r="DDO14" s="80"/>
      <c r="DDP14" s="80"/>
      <c r="DDQ14" s="77"/>
      <c r="DDR14" s="77"/>
      <c r="DDS14" s="77"/>
      <c r="DDT14" s="77"/>
      <c r="DDU14" s="77"/>
      <c r="DDV14" s="77"/>
      <c r="DDW14" s="78"/>
      <c r="DDX14" s="78"/>
      <c r="DDY14" s="118"/>
      <c r="DDZ14" s="119"/>
      <c r="DEA14" s="119"/>
      <c r="DEB14" s="118"/>
      <c r="DEC14" s="118"/>
      <c r="DED14" s="81"/>
      <c r="DEE14" s="82"/>
      <c r="DEF14" s="81"/>
      <c r="DEG14" s="82"/>
      <c r="DEH14" s="83"/>
      <c r="DEI14" s="82"/>
      <c r="DEJ14" s="81"/>
      <c r="DEK14" s="81"/>
      <c r="DEL14" s="76"/>
      <c r="DEM14" s="84"/>
      <c r="DEN14" s="77"/>
      <c r="DEO14" s="77"/>
      <c r="DEP14" s="84"/>
      <c r="DEQ14" s="80"/>
      <c r="DER14" s="80"/>
      <c r="DES14" s="77"/>
      <c r="DET14" s="77"/>
      <c r="DEU14" s="84"/>
      <c r="DEV14" s="80"/>
      <c r="DEW14" s="80"/>
      <c r="DEX14" s="77"/>
      <c r="DEY14" s="77"/>
      <c r="DEZ14" s="84"/>
      <c r="DFA14" s="80"/>
      <c r="DFB14" s="80"/>
      <c r="DFC14" s="77"/>
      <c r="DFD14" s="77"/>
      <c r="DFE14" s="84"/>
      <c r="DFF14" s="80"/>
      <c r="DFG14" s="80"/>
      <c r="DFH14" s="77"/>
      <c r="DFI14" s="77"/>
      <c r="DFJ14" s="77"/>
      <c r="DFK14" s="77"/>
      <c r="DFL14" s="77"/>
      <c r="DFM14" s="77"/>
      <c r="DFN14" s="78"/>
      <c r="DFO14" s="78"/>
      <c r="DFP14" s="118"/>
      <c r="DFQ14" s="119"/>
      <c r="DFR14" s="119"/>
      <c r="DFS14" s="118"/>
      <c r="DFT14" s="118"/>
      <c r="DFU14" s="81"/>
      <c r="DFV14" s="82"/>
      <c r="DFW14" s="81"/>
      <c r="DFX14" s="82"/>
      <c r="DFY14" s="83"/>
      <c r="DFZ14" s="82"/>
      <c r="DGA14" s="81"/>
      <c r="DGB14" s="81"/>
      <c r="DGC14" s="76"/>
      <c r="DGD14" s="84"/>
      <c r="DGE14" s="77"/>
      <c r="DGF14" s="77"/>
      <c r="DGG14" s="84"/>
      <c r="DGH14" s="80"/>
      <c r="DGI14" s="80"/>
      <c r="DGJ14" s="77"/>
      <c r="DGK14" s="77"/>
      <c r="DGL14" s="84"/>
      <c r="DGM14" s="80"/>
      <c r="DGN14" s="80"/>
      <c r="DGO14" s="77"/>
      <c r="DGP14" s="77"/>
      <c r="DGQ14" s="84"/>
      <c r="DGR14" s="80"/>
      <c r="DGS14" s="80"/>
      <c r="DGT14" s="77"/>
      <c r="DGU14" s="77"/>
      <c r="DGV14" s="84"/>
      <c r="DGW14" s="80"/>
      <c r="DGX14" s="80"/>
      <c r="DGY14" s="77"/>
      <c r="DGZ14" s="77"/>
      <c r="DHA14" s="77"/>
      <c r="DHB14" s="77"/>
      <c r="DHC14" s="77"/>
      <c r="DHD14" s="77"/>
      <c r="DHE14" s="78"/>
      <c r="DHF14" s="78"/>
      <c r="DHG14" s="118"/>
      <c r="DHH14" s="119"/>
      <c r="DHI14" s="119"/>
      <c r="DHJ14" s="118"/>
      <c r="DHK14" s="118"/>
      <c r="DHL14" s="81"/>
      <c r="DHM14" s="82"/>
      <c r="DHN14" s="81"/>
      <c r="DHO14" s="82"/>
      <c r="DHP14" s="83"/>
      <c r="DHQ14" s="82"/>
      <c r="DHR14" s="81"/>
      <c r="DHS14" s="81"/>
      <c r="DHT14" s="76"/>
      <c r="DHU14" s="84"/>
      <c r="DHV14" s="77"/>
      <c r="DHW14" s="77"/>
      <c r="DHX14" s="84"/>
      <c r="DHY14" s="80"/>
      <c r="DHZ14" s="80"/>
      <c r="DIA14" s="77"/>
      <c r="DIB14" s="77"/>
      <c r="DIC14" s="84"/>
      <c r="DID14" s="80"/>
      <c r="DIE14" s="80"/>
      <c r="DIF14" s="77"/>
      <c r="DIG14" s="77"/>
      <c r="DIH14" s="84"/>
      <c r="DII14" s="80"/>
      <c r="DIJ14" s="80"/>
      <c r="DIK14" s="77"/>
      <c r="DIL14" s="77"/>
      <c r="DIM14" s="84"/>
      <c r="DIN14" s="80"/>
      <c r="DIO14" s="80"/>
      <c r="DIP14" s="77"/>
      <c r="DIQ14" s="77"/>
      <c r="DIR14" s="77"/>
      <c r="DIS14" s="77"/>
      <c r="DIT14" s="77"/>
      <c r="DIU14" s="77"/>
      <c r="DIV14" s="78"/>
      <c r="DIW14" s="78"/>
      <c r="DIX14" s="118"/>
      <c r="DIY14" s="119"/>
      <c r="DIZ14" s="119"/>
      <c r="DJA14" s="118"/>
      <c r="DJB14" s="118"/>
      <c r="DJC14" s="81"/>
      <c r="DJD14" s="82"/>
      <c r="DJE14" s="81"/>
      <c r="DJF14" s="82"/>
      <c r="DJG14" s="83"/>
      <c r="DJH14" s="82"/>
      <c r="DJI14" s="81"/>
      <c r="DJJ14" s="81"/>
      <c r="DJK14" s="76"/>
      <c r="DJL14" s="84"/>
      <c r="DJM14" s="77"/>
      <c r="DJN14" s="77"/>
      <c r="DJO14" s="84"/>
      <c r="DJP14" s="80"/>
      <c r="DJQ14" s="80"/>
      <c r="DJR14" s="77"/>
      <c r="DJS14" s="77"/>
      <c r="DJT14" s="84"/>
      <c r="DJU14" s="80"/>
      <c r="DJV14" s="80"/>
      <c r="DJW14" s="77"/>
      <c r="DJX14" s="77"/>
      <c r="DJY14" s="84"/>
      <c r="DJZ14" s="80"/>
      <c r="DKA14" s="80"/>
      <c r="DKB14" s="77"/>
      <c r="DKC14" s="77"/>
      <c r="DKD14" s="84"/>
      <c r="DKE14" s="80"/>
      <c r="DKF14" s="80"/>
      <c r="DKG14" s="77"/>
      <c r="DKH14" s="77"/>
      <c r="DKI14" s="77"/>
      <c r="DKJ14" s="77"/>
      <c r="DKK14" s="77"/>
      <c r="DKL14" s="77"/>
      <c r="DKM14" s="78"/>
      <c r="DKN14" s="78"/>
      <c r="DKO14" s="118"/>
      <c r="DKP14" s="119"/>
      <c r="DKQ14" s="119"/>
      <c r="DKR14" s="118"/>
      <c r="DKS14" s="118"/>
      <c r="DKT14" s="81"/>
      <c r="DKU14" s="82"/>
      <c r="DKV14" s="81"/>
      <c r="DKW14" s="82"/>
      <c r="DKX14" s="83"/>
      <c r="DKY14" s="82"/>
      <c r="DKZ14" s="81"/>
      <c r="DLA14" s="81"/>
      <c r="DLB14" s="76"/>
      <c r="DLC14" s="84"/>
      <c r="DLD14" s="77"/>
      <c r="DLE14" s="77"/>
      <c r="DLF14" s="84"/>
      <c r="DLG14" s="80"/>
      <c r="DLH14" s="80"/>
      <c r="DLI14" s="77"/>
      <c r="DLJ14" s="77"/>
      <c r="DLK14" s="84"/>
      <c r="DLL14" s="80"/>
      <c r="DLM14" s="80"/>
      <c r="DLN14" s="77"/>
      <c r="DLO14" s="77"/>
      <c r="DLP14" s="84"/>
      <c r="DLQ14" s="80"/>
      <c r="DLR14" s="80"/>
      <c r="DLS14" s="77"/>
      <c r="DLT14" s="77"/>
      <c r="DLU14" s="84"/>
      <c r="DLV14" s="80"/>
      <c r="DLW14" s="80"/>
      <c r="DLX14" s="77"/>
      <c r="DLY14" s="77"/>
      <c r="DLZ14" s="77"/>
      <c r="DMA14" s="77"/>
      <c r="DMB14" s="77"/>
      <c r="DMC14" s="77"/>
      <c r="DMD14" s="78"/>
      <c r="DME14" s="78"/>
      <c r="DMF14" s="118"/>
      <c r="DMG14" s="119"/>
      <c r="DMH14" s="119"/>
      <c r="DMI14" s="118"/>
      <c r="DMJ14" s="118"/>
      <c r="DMK14" s="81"/>
      <c r="DML14" s="82"/>
      <c r="DMM14" s="81"/>
      <c r="DMN14" s="82"/>
      <c r="DMO14" s="83"/>
      <c r="DMP14" s="82"/>
      <c r="DMQ14" s="81"/>
      <c r="DMR14" s="81"/>
      <c r="DMS14" s="76"/>
      <c r="DMT14" s="84"/>
      <c r="DMU14" s="77"/>
      <c r="DMV14" s="77"/>
      <c r="DMW14" s="84"/>
      <c r="DMX14" s="80"/>
      <c r="DMY14" s="80"/>
      <c r="DMZ14" s="77"/>
      <c r="DNA14" s="77"/>
      <c r="DNB14" s="84"/>
      <c r="DNC14" s="80"/>
      <c r="DND14" s="80"/>
      <c r="DNE14" s="77"/>
      <c r="DNF14" s="77"/>
      <c r="DNG14" s="84"/>
      <c r="DNH14" s="80"/>
      <c r="DNI14" s="80"/>
      <c r="DNJ14" s="77"/>
      <c r="DNK14" s="77"/>
      <c r="DNL14" s="84"/>
      <c r="DNM14" s="80"/>
      <c r="DNN14" s="80"/>
      <c r="DNO14" s="77"/>
      <c r="DNP14" s="77"/>
      <c r="DNQ14" s="77"/>
      <c r="DNR14" s="77"/>
      <c r="DNS14" s="77"/>
      <c r="DNT14" s="77"/>
      <c r="DNU14" s="78"/>
      <c r="DNV14" s="78"/>
      <c r="DNW14" s="118"/>
      <c r="DNX14" s="119"/>
      <c r="DNY14" s="119"/>
      <c r="DNZ14" s="118"/>
      <c r="DOA14" s="118"/>
      <c r="DOB14" s="81"/>
      <c r="DOC14" s="82"/>
      <c r="DOD14" s="81"/>
      <c r="DOE14" s="82"/>
      <c r="DOF14" s="83"/>
      <c r="DOG14" s="82"/>
      <c r="DOH14" s="81"/>
      <c r="DOI14" s="81"/>
      <c r="DOJ14" s="76"/>
      <c r="DOK14" s="84"/>
      <c r="DOL14" s="77"/>
      <c r="DOM14" s="77"/>
      <c r="DON14" s="84"/>
      <c r="DOO14" s="80"/>
      <c r="DOP14" s="80"/>
      <c r="DOQ14" s="77"/>
      <c r="DOR14" s="77"/>
      <c r="DOS14" s="84"/>
      <c r="DOT14" s="80"/>
      <c r="DOU14" s="80"/>
      <c r="DOV14" s="77"/>
      <c r="DOW14" s="77"/>
      <c r="DOX14" s="84"/>
      <c r="DOY14" s="80"/>
      <c r="DOZ14" s="80"/>
      <c r="DPA14" s="77"/>
      <c r="DPB14" s="77"/>
      <c r="DPC14" s="84"/>
      <c r="DPD14" s="80"/>
      <c r="DPE14" s="80"/>
      <c r="DPF14" s="77"/>
      <c r="DPG14" s="77"/>
      <c r="DPH14" s="77"/>
      <c r="DPI14" s="77"/>
      <c r="DPJ14" s="77"/>
      <c r="DPK14" s="77"/>
      <c r="DPL14" s="78"/>
      <c r="DPM14" s="78"/>
      <c r="DPN14" s="118"/>
      <c r="DPO14" s="119"/>
      <c r="DPP14" s="119"/>
      <c r="DPQ14" s="118"/>
      <c r="DPR14" s="118"/>
      <c r="DPS14" s="81"/>
      <c r="DPT14" s="82"/>
      <c r="DPU14" s="81"/>
      <c r="DPV14" s="82"/>
      <c r="DPW14" s="83"/>
      <c r="DPX14" s="82"/>
      <c r="DPY14" s="81"/>
      <c r="DPZ14" s="81"/>
      <c r="DQA14" s="76"/>
      <c r="DQB14" s="84"/>
      <c r="DQC14" s="77"/>
      <c r="DQD14" s="77"/>
      <c r="DQE14" s="84"/>
      <c r="DQF14" s="80"/>
      <c r="DQG14" s="80"/>
      <c r="DQH14" s="77"/>
      <c r="DQI14" s="77"/>
      <c r="DQJ14" s="84"/>
      <c r="DQK14" s="80"/>
      <c r="DQL14" s="80"/>
      <c r="DQM14" s="77"/>
      <c r="DQN14" s="77"/>
      <c r="DQO14" s="84"/>
      <c r="DQP14" s="80"/>
      <c r="DQQ14" s="80"/>
      <c r="DQR14" s="77"/>
      <c r="DQS14" s="77"/>
      <c r="DQT14" s="84"/>
      <c r="DQU14" s="80"/>
      <c r="DQV14" s="80"/>
      <c r="DQW14" s="77"/>
      <c r="DQX14" s="77"/>
      <c r="DQY14" s="77"/>
      <c r="DQZ14" s="77"/>
      <c r="DRA14" s="77"/>
      <c r="DRB14" s="77"/>
      <c r="DRC14" s="78"/>
      <c r="DRD14" s="78"/>
      <c r="DRE14" s="118"/>
      <c r="DRF14" s="119"/>
      <c r="DRG14" s="119"/>
      <c r="DRH14" s="118"/>
      <c r="DRI14" s="118"/>
      <c r="DRJ14" s="81"/>
      <c r="DRK14" s="82"/>
      <c r="DRL14" s="81"/>
      <c r="DRM14" s="82"/>
      <c r="DRN14" s="83"/>
      <c r="DRO14" s="82"/>
      <c r="DRP14" s="81"/>
      <c r="DRQ14" s="81"/>
      <c r="DRR14" s="76"/>
      <c r="DRS14" s="84"/>
      <c r="DRT14" s="77"/>
      <c r="DRU14" s="77"/>
      <c r="DRV14" s="84"/>
      <c r="DRW14" s="80"/>
      <c r="DRX14" s="80"/>
      <c r="DRY14" s="77"/>
      <c r="DRZ14" s="77"/>
      <c r="DSA14" s="84"/>
      <c r="DSB14" s="80"/>
      <c r="DSC14" s="80"/>
      <c r="DSD14" s="77"/>
      <c r="DSE14" s="77"/>
      <c r="DSF14" s="84"/>
      <c r="DSG14" s="80"/>
      <c r="DSH14" s="80"/>
      <c r="DSI14" s="77"/>
      <c r="DSJ14" s="77"/>
      <c r="DSK14" s="84"/>
      <c r="DSL14" s="80"/>
      <c r="DSM14" s="80"/>
      <c r="DSN14" s="77"/>
      <c r="DSO14" s="77"/>
      <c r="DSP14" s="77"/>
      <c r="DSQ14" s="77"/>
      <c r="DSR14" s="77"/>
      <c r="DSS14" s="77"/>
      <c r="DST14" s="78"/>
      <c r="DSU14" s="78"/>
      <c r="DSV14" s="118"/>
      <c r="DSW14" s="119"/>
      <c r="DSX14" s="119"/>
      <c r="DSY14" s="118"/>
      <c r="DSZ14" s="118"/>
      <c r="DTA14" s="81"/>
      <c r="DTB14" s="82"/>
      <c r="DTC14" s="81"/>
      <c r="DTD14" s="82"/>
      <c r="DTE14" s="83"/>
      <c r="DTF14" s="82"/>
      <c r="DTG14" s="81"/>
      <c r="DTH14" s="81"/>
      <c r="DTI14" s="76"/>
      <c r="DTJ14" s="84"/>
      <c r="DTK14" s="77"/>
      <c r="DTL14" s="77"/>
      <c r="DTM14" s="84"/>
      <c r="DTN14" s="80"/>
      <c r="DTO14" s="80"/>
      <c r="DTP14" s="77"/>
      <c r="DTQ14" s="77"/>
      <c r="DTR14" s="84"/>
      <c r="DTS14" s="80"/>
      <c r="DTT14" s="80"/>
      <c r="DTU14" s="77"/>
      <c r="DTV14" s="77"/>
      <c r="DTW14" s="84"/>
      <c r="DTX14" s="80"/>
      <c r="DTY14" s="80"/>
      <c r="DTZ14" s="77"/>
      <c r="DUA14" s="77"/>
      <c r="DUB14" s="84"/>
      <c r="DUC14" s="80"/>
      <c r="DUD14" s="80"/>
      <c r="DUE14" s="77"/>
      <c r="DUF14" s="77"/>
      <c r="DUG14" s="77"/>
      <c r="DUH14" s="77"/>
      <c r="DUI14" s="77"/>
      <c r="DUJ14" s="77"/>
      <c r="DUK14" s="78"/>
      <c r="DUL14" s="78"/>
      <c r="DUM14" s="118"/>
      <c r="DUN14" s="119"/>
      <c r="DUO14" s="119"/>
      <c r="DUP14" s="118"/>
      <c r="DUQ14" s="118"/>
      <c r="DUR14" s="81"/>
      <c r="DUS14" s="82"/>
      <c r="DUT14" s="81"/>
      <c r="DUU14" s="82"/>
      <c r="DUV14" s="83"/>
      <c r="DUW14" s="82"/>
      <c r="DUX14" s="81"/>
      <c r="DUY14" s="81"/>
      <c r="DUZ14" s="76"/>
      <c r="DVA14" s="84"/>
      <c r="DVB14" s="77"/>
      <c r="DVC14" s="77"/>
      <c r="DVD14" s="84"/>
      <c r="DVE14" s="80"/>
      <c r="DVF14" s="80"/>
      <c r="DVG14" s="77"/>
      <c r="DVH14" s="77"/>
      <c r="DVI14" s="84"/>
      <c r="DVJ14" s="80"/>
      <c r="DVK14" s="80"/>
      <c r="DVL14" s="77"/>
      <c r="DVM14" s="77"/>
      <c r="DVN14" s="84"/>
      <c r="DVO14" s="80"/>
      <c r="DVP14" s="80"/>
      <c r="DVQ14" s="77"/>
      <c r="DVR14" s="77"/>
      <c r="DVS14" s="84"/>
      <c r="DVT14" s="80"/>
      <c r="DVU14" s="80"/>
      <c r="DVV14" s="77"/>
      <c r="DVW14" s="77"/>
      <c r="DVX14" s="77"/>
      <c r="DVY14" s="77"/>
      <c r="DVZ14" s="77"/>
      <c r="DWA14" s="77"/>
      <c r="DWB14" s="78"/>
      <c r="DWC14" s="78"/>
      <c r="DWD14" s="118"/>
      <c r="DWE14" s="119"/>
      <c r="DWF14" s="119"/>
      <c r="DWG14" s="118"/>
      <c r="DWH14" s="118"/>
      <c r="DWI14" s="81"/>
      <c r="DWJ14" s="82"/>
      <c r="DWK14" s="81"/>
      <c r="DWL14" s="82"/>
      <c r="DWM14" s="83"/>
      <c r="DWN14" s="82"/>
      <c r="DWO14" s="81"/>
      <c r="DWP14" s="81"/>
      <c r="DWQ14" s="76"/>
      <c r="DWR14" s="84"/>
      <c r="DWS14" s="77"/>
      <c r="DWT14" s="77"/>
      <c r="DWU14" s="84"/>
      <c r="DWV14" s="80"/>
      <c r="DWW14" s="80"/>
      <c r="DWX14" s="77"/>
      <c r="DWY14" s="77"/>
      <c r="DWZ14" s="84"/>
      <c r="DXA14" s="80"/>
      <c r="DXB14" s="80"/>
      <c r="DXC14" s="77"/>
      <c r="DXD14" s="77"/>
      <c r="DXE14" s="84"/>
      <c r="DXF14" s="80"/>
      <c r="DXG14" s="80"/>
      <c r="DXH14" s="77"/>
      <c r="DXI14" s="77"/>
      <c r="DXJ14" s="84"/>
      <c r="DXK14" s="80"/>
      <c r="DXL14" s="80"/>
      <c r="DXM14" s="77"/>
      <c r="DXN14" s="77"/>
      <c r="DXO14" s="77"/>
      <c r="DXP14" s="77"/>
      <c r="DXQ14" s="77"/>
      <c r="DXR14" s="77"/>
      <c r="DXS14" s="78"/>
      <c r="DXT14" s="78"/>
      <c r="DXU14" s="118"/>
      <c r="DXV14" s="119"/>
      <c r="DXW14" s="119"/>
      <c r="DXX14" s="118"/>
      <c r="DXY14" s="118"/>
      <c r="DXZ14" s="81"/>
      <c r="DYA14" s="82"/>
      <c r="DYB14" s="81"/>
      <c r="DYC14" s="82"/>
      <c r="DYD14" s="83"/>
      <c r="DYE14" s="82"/>
      <c r="DYF14" s="81"/>
      <c r="DYG14" s="81"/>
      <c r="DYH14" s="76"/>
      <c r="DYI14" s="84"/>
      <c r="DYJ14" s="77"/>
      <c r="DYK14" s="77"/>
      <c r="DYL14" s="84"/>
      <c r="DYM14" s="80"/>
      <c r="DYN14" s="80"/>
      <c r="DYO14" s="77"/>
      <c r="DYP14" s="77"/>
      <c r="DYQ14" s="84"/>
      <c r="DYR14" s="80"/>
      <c r="DYS14" s="80"/>
      <c r="DYT14" s="77"/>
      <c r="DYU14" s="77"/>
      <c r="DYV14" s="84"/>
      <c r="DYW14" s="80"/>
      <c r="DYX14" s="80"/>
      <c r="DYY14" s="77"/>
      <c r="DYZ14" s="77"/>
      <c r="DZA14" s="84"/>
      <c r="DZB14" s="80"/>
      <c r="DZC14" s="80"/>
      <c r="DZD14" s="77"/>
      <c r="DZE14" s="77"/>
      <c r="DZF14" s="77"/>
      <c r="DZG14" s="77"/>
      <c r="DZH14" s="77"/>
      <c r="DZI14" s="77"/>
      <c r="DZJ14" s="78"/>
      <c r="DZK14" s="78"/>
      <c r="DZL14" s="118"/>
      <c r="DZM14" s="119"/>
      <c r="DZN14" s="119"/>
      <c r="DZO14" s="118"/>
      <c r="DZP14" s="118"/>
      <c r="DZQ14" s="81"/>
      <c r="DZR14" s="82"/>
      <c r="DZS14" s="81"/>
      <c r="DZT14" s="82"/>
      <c r="DZU14" s="83"/>
      <c r="DZV14" s="82"/>
      <c r="DZW14" s="81"/>
      <c r="DZX14" s="81"/>
      <c r="DZY14" s="76"/>
      <c r="DZZ14" s="84"/>
      <c r="EAA14" s="77"/>
      <c r="EAB14" s="77"/>
      <c r="EAC14" s="84"/>
      <c r="EAD14" s="80"/>
      <c r="EAE14" s="80"/>
      <c r="EAF14" s="77"/>
      <c r="EAG14" s="77"/>
      <c r="EAH14" s="84"/>
      <c r="EAI14" s="80"/>
      <c r="EAJ14" s="80"/>
      <c r="EAK14" s="77"/>
      <c r="EAL14" s="77"/>
      <c r="EAM14" s="84"/>
      <c r="EAN14" s="80"/>
      <c r="EAO14" s="80"/>
      <c r="EAP14" s="77"/>
      <c r="EAQ14" s="77"/>
      <c r="EAR14" s="84"/>
      <c r="EAS14" s="80"/>
      <c r="EAT14" s="80"/>
      <c r="EAU14" s="77"/>
      <c r="EAV14" s="77"/>
      <c r="EAW14" s="77"/>
      <c r="EAX14" s="77"/>
      <c r="EAY14" s="77"/>
      <c r="EAZ14" s="77"/>
      <c r="EBA14" s="78"/>
      <c r="EBB14" s="78"/>
      <c r="EBC14" s="118"/>
      <c r="EBD14" s="119"/>
      <c r="EBE14" s="119"/>
      <c r="EBF14" s="118"/>
      <c r="EBG14" s="118"/>
      <c r="EBH14" s="81"/>
      <c r="EBI14" s="82"/>
      <c r="EBJ14" s="81"/>
      <c r="EBK14" s="82"/>
      <c r="EBL14" s="83"/>
      <c r="EBM14" s="82"/>
      <c r="EBN14" s="81"/>
      <c r="EBO14" s="81"/>
      <c r="EBP14" s="76"/>
      <c r="EBQ14" s="84"/>
      <c r="EBR14" s="77"/>
      <c r="EBS14" s="77"/>
      <c r="EBT14" s="84"/>
      <c r="EBU14" s="80"/>
      <c r="EBV14" s="80"/>
      <c r="EBW14" s="77"/>
      <c r="EBX14" s="77"/>
      <c r="EBY14" s="84"/>
      <c r="EBZ14" s="80"/>
      <c r="ECA14" s="80"/>
      <c r="ECB14" s="77"/>
      <c r="ECC14" s="77"/>
      <c r="ECD14" s="84"/>
      <c r="ECE14" s="80"/>
      <c r="ECF14" s="80"/>
      <c r="ECG14" s="77"/>
      <c r="ECH14" s="77"/>
      <c r="ECI14" s="84"/>
      <c r="ECJ14" s="80"/>
      <c r="ECK14" s="80"/>
      <c r="ECL14" s="77"/>
      <c r="ECM14" s="77"/>
      <c r="ECN14" s="77"/>
      <c r="ECO14" s="77"/>
      <c r="ECP14" s="77"/>
      <c r="ECQ14" s="77"/>
      <c r="ECR14" s="78"/>
      <c r="ECS14" s="78"/>
      <c r="ECT14" s="118"/>
      <c r="ECU14" s="119"/>
      <c r="ECV14" s="119"/>
      <c r="ECW14" s="118"/>
      <c r="ECX14" s="118"/>
      <c r="ECY14" s="81"/>
      <c r="ECZ14" s="82"/>
      <c r="EDA14" s="81"/>
      <c r="EDB14" s="82"/>
      <c r="EDC14" s="83"/>
      <c r="EDD14" s="82"/>
      <c r="EDE14" s="81"/>
      <c r="EDF14" s="81"/>
      <c r="EDG14" s="76"/>
      <c r="EDH14" s="84"/>
      <c r="EDI14" s="77"/>
      <c r="EDJ14" s="77"/>
      <c r="EDK14" s="84"/>
      <c r="EDL14" s="80"/>
      <c r="EDM14" s="80"/>
      <c r="EDN14" s="77"/>
      <c r="EDO14" s="77"/>
      <c r="EDP14" s="84"/>
      <c r="EDQ14" s="80"/>
      <c r="EDR14" s="80"/>
      <c r="EDS14" s="77"/>
      <c r="EDT14" s="77"/>
      <c r="EDU14" s="84"/>
      <c r="EDV14" s="80"/>
      <c r="EDW14" s="80"/>
      <c r="EDX14" s="77"/>
      <c r="EDY14" s="77"/>
      <c r="EDZ14" s="84"/>
      <c r="EEA14" s="80"/>
      <c r="EEB14" s="80"/>
      <c r="EEC14" s="77"/>
      <c r="EED14" s="77"/>
      <c r="EEE14" s="77"/>
      <c r="EEF14" s="77"/>
      <c r="EEG14" s="77"/>
      <c r="EEH14" s="77"/>
      <c r="EEI14" s="78"/>
      <c r="EEJ14" s="78"/>
      <c r="EEK14" s="118"/>
      <c r="EEL14" s="119"/>
      <c r="EEM14" s="119"/>
      <c r="EEN14" s="118"/>
      <c r="EEO14" s="118"/>
      <c r="EEP14" s="81"/>
      <c r="EEQ14" s="82"/>
      <c r="EER14" s="81"/>
      <c r="EES14" s="82"/>
      <c r="EET14" s="83"/>
      <c r="EEU14" s="82"/>
      <c r="EEV14" s="81"/>
      <c r="EEW14" s="81"/>
      <c r="EEX14" s="76"/>
      <c r="EEY14" s="84"/>
      <c r="EEZ14" s="77"/>
      <c r="EFA14" s="77"/>
      <c r="EFB14" s="84"/>
      <c r="EFC14" s="80"/>
      <c r="EFD14" s="80"/>
      <c r="EFE14" s="77"/>
      <c r="EFF14" s="77"/>
      <c r="EFG14" s="84"/>
      <c r="EFH14" s="80"/>
      <c r="EFI14" s="80"/>
      <c r="EFJ14" s="77"/>
      <c r="EFK14" s="77"/>
      <c r="EFL14" s="84"/>
      <c r="EFM14" s="80"/>
      <c r="EFN14" s="80"/>
      <c r="EFO14" s="77"/>
      <c r="EFP14" s="77"/>
      <c r="EFQ14" s="84"/>
      <c r="EFR14" s="80"/>
      <c r="EFS14" s="80"/>
      <c r="EFT14" s="77"/>
      <c r="EFU14" s="77"/>
      <c r="EFV14" s="77"/>
      <c r="EFW14" s="77"/>
      <c r="EFX14" s="77"/>
      <c r="EFY14" s="77"/>
      <c r="EFZ14" s="78"/>
      <c r="EGA14" s="78"/>
      <c r="EGB14" s="118"/>
      <c r="EGC14" s="119"/>
      <c r="EGD14" s="119"/>
      <c r="EGE14" s="118"/>
      <c r="EGF14" s="118"/>
      <c r="EGG14" s="81"/>
      <c r="EGH14" s="82"/>
      <c r="EGI14" s="81"/>
      <c r="EGJ14" s="82"/>
      <c r="EGK14" s="83"/>
      <c r="EGL14" s="82"/>
      <c r="EGM14" s="81"/>
      <c r="EGN14" s="81"/>
      <c r="EGO14" s="76"/>
      <c r="EGP14" s="84"/>
      <c r="EGQ14" s="77"/>
      <c r="EGR14" s="77"/>
      <c r="EGS14" s="84"/>
      <c r="EGT14" s="80"/>
      <c r="EGU14" s="80"/>
      <c r="EGV14" s="77"/>
      <c r="EGW14" s="77"/>
      <c r="EGX14" s="84"/>
      <c r="EGY14" s="80"/>
      <c r="EGZ14" s="80"/>
      <c r="EHA14" s="77"/>
      <c r="EHB14" s="77"/>
      <c r="EHC14" s="84"/>
      <c r="EHD14" s="80"/>
      <c r="EHE14" s="80"/>
      <c r="EHF14" s="77"/>
      <c r="EHG14" s="77"/>
      <c r="EHH14" s="84"/>
      <c r="EHI14" s="80"/>
      <c r="EHJ14" s="80"/>
      <c r="EHK14" s="77"/>
      <c r="EHL14" s="77"/>
      <c r="EHM14" s="77"/>
      <c r="EHN14" s="77"/>
      <c r="EHO14" s="77"/>
      <c r="EHP14" s="77"/>
      <c r="EHQ14" s="78"/>
      <c r="EHR14" s="78"/>
      <c r="EHS14" s="118"/>
      <c r="EHT14" s="119"/>
      <c r="EHU14" s="119"/>
      <c r="EHV14" s="118"/>
      <c r="EHW14" s="118"/>
      <c r="EHX14" s="81"/>
      <c r="EHY14" s="82"/>
      <c r="EHZ14" s="81"/>
      <c r="EIA14" s="82"/>
      <c r="EIB14" s="83"/>
      <c r="EIC14" s="82"/>
      <c r="EID14" s="81"/>
      <c r="EIE14" s="81"/>
      <c r="EIF14" s="76"/>
      <c r="EIG14" s="84"/>
      <c r="EIH14" s="77"/>
      <c r="EII14" s="77"/>
      <c r="EIJ14" s="84"/>
      <c r="EIK14" s="80"/>
      <c r="EIL14" s="80"/>
      <c r="EIM14" s="77"/>
      <c r="EIN14" s="77"/>
      <c r="EIO14" s="84"/>
      <c r="EIP14" s="80"/>
      <c r="EIQ14" s="80"/>
      <c r="EIR14" s="77"/>
      <c r="EIS14" s="77"/>
      <c r="EIT14" s="84"/>
      <c r="EIU14" s="80"/>
      <c r="EIV14" s="80"/>
      <c r="EIW14" s="77"/>
      <c r="EIX14" s="77"/>
      <c r="EIY14" s="84"/>
      <c r="EIZ14" s="80"/>
      <c r="EJA14" s="80"/>
      <c r="EJB14" s="77"/>
      <c r="EJC14" s="77"/>
      <c r="EJD14" s="77"/>
      <c r="EJE14" s="77"/>
      <c r="EJF14" s="77"/>
      <c r="EJG14" s="77"/>
      <c r="EJH14" s="78"/>
      <c r="EJI14" s="78"/>
      <c r="EJJ14" s="118"/>
      <c r="EJK14" s="119"/>
      <c r="EJL14" s="119"/>
      <c r="EJM14" s="118"/>
      <c r="EJN14" s="118"/>
      <c r="EJO14" s="81"/>
      <c r="EJP14" s="82"/>
      <c r="EJQ14" s="81"/>
      <c r="EJR14" s="82"/>
      <c r="EJS14" s="83"/>
      <c r="EJT14" s="82"/>
      <c r="EJU14" s="81"/>
      <c r="EJV14" s="81"/>
      <c r="EJW14" s="76"/>
      <c r="EJX14" s="84"/>
      <c r="EJY14" s="77"/>
      <c r="EJZ14" s="77"/>
      <c r="EKA14" s="84"/>
      <c r="EKB14" s="80"/>
      <c r="EKC14" s="80"/>
      <c r="EKD14" s="77"/>
      <c r="EKE14" s="77"/>
      <c r="EKF14" s="84"/>
      <c r="EKG14" s="80"/>
      <c r="EKH14" s="80"/>
      <c r="EKI14" s="77"/>
      <c r="EKJ14" s="77"/>
      <c r="EKK14" s="84"/>
      <c r="EKL14" s="80"/>
      <c r="EKM14" s="80"/>
      <c r="EKN14" s="77"/>
      <c r="EKO14" s="77"/>
      <c r="EKP14" s="84"/>
      <c r="EKQ14" s="80"/>
      <c r="EKR14" s="80"/>
      <c r="EKS14" s="77"/>
      <c r="EKT14" s="77"/>
      <c r="EKU14" s="77"/>
      <c r="EKV14" s="77"/>
      <c r="EKW14" s="77"/>
      <c r="EKX14" s="77"/>
      <c r="EKY14" s="78"/>
      <c r="EKZ14" s="78"/>
      <c r="ELA14" s="118"/>
      <c r="ELB14" s="119"/>
      <c r="ELC14" s="119"/>
      <c r="ELD14" s="118"/>
      <c r="ELE14" s="118"/>
      <c r="ELF14" s="81"/>
      <c r="ELG14" s="82"/>
      <c r="ELH14" s="81"/>
      <c r="ELI14" s="82"/>
      <c r="ELJ14" s="83"/>
      <c r="ELK14" s="82"/>
      <c r="ELL14" s="81"/>
      <c r="ELM14" s="81"/>
      <c r="ELN14" s="76"/>
      <c r="ELO14" s="84"/>
      <c r="ELP14" s="77"/>
      <c r="ELQ14" s="77"/>
      <c r="ELR14" s="84"/>
      <c r="ELS14" s="80"/>
      <c r="ELT14" s="80"/>
      <c r="ELU14" s="77"/>
      <c r="ELV14" s="77"/>
      <c r="ELW14" s="84"/>
      <c r="ELX14" s="80"/>
      <c r="ELY14" s="80"/>
      <c r="ELZ14" s="77"/>
      <c r="EMA14" s="77"/>
      <c r="EMB14" s="84"/>
      <c r="EMC14" s="80"/>
      <c r="EMD14" s="80"/>
      <c r="EME14" s="77"/>
      <c r="EMF14" s="77"/>
      <c r="EMG14" s="84"/>
      <c r="EMH14" s="80"/>
      <c r="EMI14" s="80"/>
      <c r="EMJ14" s="77"/>
      <c r="EMK14" s="77"/>
      <c r="EML14" s="77"/>
      <c r="EMM14" s="77"/>
      <c r="EMN14" s="77"/>
      <c r="EMO14" s="77"/>
      <c r="EMP14" s="78"/>
      <c r="EMQ14" s="78"/>
      <c r="EMR14" s="118"/>
      <c r="EMS14" s="119"/>
      <c r="EMT14" s="119"/>
      <c r="EMU14" s="118"/>
      <c r="EMV14" s="118"/>
      <c r="EMW14" s="81"/>
      <c r="EMX14" s="82"/>
      <c r="EMY14" s="81"/>
      <c r="EMZ14" s="82"/>
      <c r="ENA14" s="83"/>
      <c r="ENB14" s="82"/>
      <c r="ENC14" s="81"/>
      <c r="END14" s="81"/>
      <c r="ENE14" s="76"/>
      <c r="ENF14" s="84"/>
      <c r="ENG14" s="77"/>
      <c r="ENH14" s="77"/>
      <c r="ENI14" s="84"/>
      <c r="ENJ14" s="80"/>
      <c r="ENK14" s="80"/>
      <c r="ENL14" s="77"/>
      <c r="ENM14" s="77"/>
      <c r="ENN14" s="84"/>
      <c r="ENO14" s="80"/>
      <c r="ENP14" s="80"/>
      <c r="ENQ14" s="77"/>
      <c r="ENR14" s="77"/>
      <c r="ENS14" s="84"/>
      <c r="ENT14" s="80"/>
      <c r="ENU14" s="80"/>
      <c r="ENV14" s="77"/>
      <c r="ENW14" s="77"/>
      <c r="ENX14" s="84"/>
      <c r="ENY14" s="80"/>
      <c r="ENZ14" s="80"/>
      <c r="EOA14" s="77"/>
      <c r="EOB14" s="77"/>
      <c r="EOC14" s="77"/>
      <c r="EOD14" s="77"/>
      <c r="EOE14" s="77"/>
      <c r="EOF14" s="77"/>
      <c r="EOG14" s="78"/>
      <c r="EOH14" s="78"/>
      <c r="EOI14" s="118"/>
      <c r="EOJ14" s="119"/>
      <c r="EOK14" s="119"/>
      <c r="EOL14" s="118"/>
      <c r="EOM14" s="118"/>
      <c r="EON14" s="81"/>
      <c r="EOO14" s="82"/>
      <c r="EOP14" s="81"/>
      <c r="EOQ14" s="82"/>
      <c r="EOR14" s="83"/>
      <c r="EOS14" s="82"/>
      <c r="EOT14" s="81"/>
      <c r="EOU14" s="81"/>
      <c r="EOV14" s="76"/>
      <c r="EOW14" s="84"/>
      <c r="EOX14" s="77"/>
      <c r="EOY14" s="77"/>
      <c r="EOZ14" s="84"/>
      <c r="EPA14" s="80"/>
      <c r="EPB14" s="80"/>
      <c r="EPC14" s="77"/>
      <c r="EPD14" s="77"/>
      <c r="EPE14" s="84"/>
      <c r="EPF14" s="80"/>
      <c r="EPG14" s="80"/>
      <c r="EPH14" s="77"/>
      <c r="EPI14" s="77"/>
      <c r="EPJ14" s="84"/>
      <c r="EPK14" s="80"/>
      <c r="EPL14" s="80"/>
      <c r="EPM14" s="77"/>
      <c r="EPN14" s="77"/>
      <c r="EPO14" s="84"/>
      <c r="EPP14" s="80"/>
      <c r="EPQ14" s="80"/>
      <c r="EPR14" s="77"/>
      <c r="EPS14" s="77"/>
      <c r="EPT14" s="77"/>
      <c r="EPU14" s="77"/>
      <c r="EPV14" s="77"/>
      <c r="EPW14" s="77"/>
      <c r="EPX14" s="78"/>
      <c r="EPY14" s="78"/>
      <c r="EPZ14" s="118"/>
      <c r="EQA14" s="119"/>
      <c r="EQB14" s="119"/>
      <c r="EQC14" s="118"/>
      <c r="EQD14" s="118"/>
      <c r="EQE14" s="81"/>
      <c r="EQF14" s="82"/>
      <c r="EQG14" s="81"/>
      <c r="EQH14" s="82"/>
      <c r="EQI14" s="83"/>
      <c r="EQJ14" s="82"/>
      <c r="EQK14" s="81"/>
      <c r="EQL14" s="81"/>
      <c r="EQM14" s="76"/>
      <c r="EQN14" s="84"/>
      <c r="EQO14" s="77"/>
      <c r="EQP14" s="77"/>
      <c r="EQQ14" s="84"/>
      <c r="EQR14" s="80"/>
      <c r="EQS14" s="80"/>
      <c r="EQT14" s="77"/>
      <c r="EQU14" s="77"/>
      <c r="EQV14" s="84"/>
      <c r="EQW14" s="80"/>
      <c r="EQX14" s="80"/>
      <c r="EQY14" s="77"/>
      <c r="EQZ14" s="77"/>
      <c r="ERA14" s="84"/>
      <c r="ERB14" s="80"/>
      <c r="ERC14" s="80"/>
      <c r="ERD14" s="77"/>
      <c r="ERE14" s="77"/>
      <c r="ERF14" s="84"/>
      <c r="ERG14" s="80"/>
      <c r="ERH14" s="80"/>
      <c r="ERI14" s="77"/>
      <c r="ERJ14" s="77"/>
      <c r="ERK14" s="77"/>
      <c r="ERL14" s="77"/>
      <c r="ERM14" s="77"/>
      <c r="ERN14" s="77"/>
      <c r="ERO14" s="78"/>
      <c r="ERP14" s="78"/>
      <c r="ERQ14" s="118"/>
      <c r="ERR14" s="119"/>
      <c r="ERS14" s="119"/>
      <c r="ERT14" s="118"/>
      <c r="ERU14" s="118"/>
      <c r="ERV14" s="81"/>
      <c r="ERW14" s="82"/>
      <c r="ERX14" s="81"/>
      <c r="ERY14" s="82"/>
      <c r="ERZ14" s="83"/>
      <c r="ESA14" s="82"/>
      <c r="ESB14" s="81"/>
      <c r="ESC14" s="81"/>
      <c r="ESD14" s="76"/>
      <c r="ESE14" s="84"/>
      <c r="ESF14" s="77"/>
      <c r="ESG14" s="77"/>
      <c r="ESH14" s="84"/>
      <c r="ESI14" s="80"/>
      <c r="ESJ14" s="80"/>
      <c r="ESK14" s="77"/>
      <c r="ESL14" s="77"/>
      <c r="ESM14" s="84"/>
      <c r="ESN14" s="80"/>
      <c r="ESO14" s="80"/>
      <c r="ESP14" s="77"/>
      <c r="ESQ14" s="77"/>
      <c r="ESR14" s="84"/>
      <c r="ESS14" s="80"/>
      <c r="EST14" s="80"/>
      <c r="ESU14" s="77"/>
      <c r="ESV14" s="77"/>
      <c r="ESW14" s="84"/>
      <c r="ESX14" s="80"/>
      <c r="ESY14" s="80"/>
      <c r="ESZ14" s="77"/>
      <c r="ETA14" s="77"/>
      <c r="ETB14" s="77"/>
      <c r="ETC14" s="77"/>
      <c r="ETD14" s="77"/>
      <c r="ETE14" s="77"/>
      <c r="ETF14" s="78"/>
      <c r="ETG14" s="78"/>
      <c r="ETH14" s="118"/>
      <c r="ETI14" s="119"/>
      <c r="ETJ14" s="119"/>
      <c r="ETK14" s="118"/>
      <c r="ETL14" s="118"/>
      <c r="ETM14" s="81"/>
      <c r="ETN14" s="82"/>
      <c r="ETO14" s="81"/>
      <c r="ETP14" s="82"/>
      <c r="ETQ14" s="83"/>
      <c r="ETR14" s="82"/>
      <c r="ETS14" s="81"/>
      <c r="ETT14" s="81"/>
      <c r="ETU14" s="76"/>
      <c r="ETV14" s="84"/>
      <c r="ETW14" s="77"/>
      <c r="ETX14" s="77"/>
      <c r="ETY14" s="84"/>
      <c r="ETZ14" s="80"/>
      <c r="EUA14" s="80"/>
      <c r="EUB14" s="77"/>
      <c r="EUC14" s="77"/>
      <c r="EUD14" s="84"/>
      <c r="EUE14" s="80"/>
      <c r="EUF14" s="80"/>
      <c r="EUG14" s="77"/>
      <c r="EUH14" s="77"/>
      <c r="EUI14" s="84"/>
      <c r="EUJ14" s="80"/>
      <c r="EUK14" s="80"/>
      <c r="EUL14" s="77"/>
      <c r="EUM14" s="77"/>
      <c r="EUN14" s="84"/>
      <c r="EUO14" s="80"/>
      <c r="EUP14" s="80"/>
      <c r="EUQ14" s="77"/>
      <c r="EUR14" s="77"/>
      <c r="EUS14" s="77"/>
      <c r="EUT14" s="77"/>
      <c r="EUU14" s="77"/>
      <c r="EUV14" s="77"/>
      <c r="EUW14" s="78"/>
      <c r="EUX14" s="78"/>
      <c r="EUY14" s="118"/>
      <c r="EUZ14" s="119"/>
      <c r="EVA14" s="119"/>
      <c r="EVB14" s="118"/>
      <c r="EVC14" s="118"/>
      <c r="EVD14" s="81"/>
      <c r="EVE14" s="82"/>
      <c r="EVF14" s="81"/>
      <c r="EVG14" s="82"/>
      <c r="EVH14" s="83"/>
      <c r="EVI14" s="82"/>
      <c r="EVJ14" s="81"/>
      <c r="EVK14" s="81"/>
      <c r="EVL14" s="76"/>
      <c r="EVM14" s="84"/>
      <c r="EVN14" s="77"/>
      <c r="EVO14" s="77"/>
      <c r="EVP14" s="84"/>
      <c r="EVQ14" s="80"/>
      <c r="EVR14" s="80"/>
      <c r="EVS14" s="77"/>
      <c r="EVT14" s="77"/>
      <c r="EVU14" s="84"/>
      <c r="EVV14" s="80"/>
      <c r="EVW14" s="80"/>
      <c r="EVX14" s="77"/>
      <c r="EVY14" s="77"/>
      <c r="EVZ14" s="84"/>
      <c r="EWA14" s="80"/>
      <c r="EWB14" s="80"/>
      <c r="EWC14" s="77"/>
      <c r="EWD14" s="77"/>
      <c r="EWE14" s="84"/>
      <c r="EWF14" s="80"/>
      <c r="EWG14" s="80"/>
      <c r="EWH14" s="77"/>
      <c r="EWI14" s="77"/>
      <c r="EWJ14" s="77"/>
      <c r="EWK14" s="77"/>
      <c r="EWL14" s="77"/>
      <c r="EWM14" s="77"/>
      <c r="EWN14" s="78"/>
      <c r="EWO14" s="78"/>
      <c r="EWP14" s="118"/>
      <c r="EWQ14" s="119"/>
      <c r="EWR14" s="119"/>
      <c r="EWS14" s="118"/>
      <c r="EWT14" s="118"/>
      <c r="EWU14" s="81"/>
      <c r="EWV14" s="82"/>
      <c r="EWW14" s="81"/>
      <c r="EWX14" s="82"/>
      <c r="EWY14" s="83"/>
      <c r="EWZ14" s="82"/>
      <c r="EXA14" s="81"/>
      <c r="EXB14" s="81"/>
      <c r="EXC14" s="76"/>
      <c r="EXD14" s="84"/>
      <c r="EXE14" s="77"/>
      <c r="EXF14" s="77"/>
      <c r="EXG14" s="84"/>
      <c r="EXH14" s="80"/>
      <c r="EXI14" s="80"/>
      <c r="EXJ14" s="77"/>
      <c r="EXK14" s="77"/>
      <c r="EXL14" s="84"/>
      <c r="EXM14" s="80"/>
      <c r="EXN14" s="80"/>
      <c r="EXO14" s="77"/>
      <c r="EXP14" s="77"/>
      <c r="EXQ14" s="84"/>
      <c r="EXR14" s="80"/>
      <c r="EXS14" s="80"/>
      <c r="EXT14" s="77"/>
      <c r="EXU14" s="77"/>
      <c r="EXV14" s="84"/>
      <c r="EXW14" s="80"/>
      <c r="EXX14" s="80"/>
      <c r="EXY14" s="77"/>
      <c r="EXZ14" s="77"/>
      <c r="EYA14" s="77"/>
      <c r="EYB14" s="77"/>
      <c r="EYC14" s="77"/>
      <c r="EYD14" s="77"/>
      <c r="EYE14" s="78"/>
      <c r="EYF14" s="78"/>
      <c r="EYG14" s="118"/>
      <c r="EYH14" s="119"/>
      <c r="EYI14" s="119"/>
      <c r="EYJ14" s="118"/>
      <c r="EYK14" s="118"/>
      <c r="EYL14" s="81"/>
      <c r="EYM14" s="82"/>
      <c r="EYN14" s="81"/>
      <c r="EYO14" s="82"/>
      <c r="EYP14" s="83"/>
      <c r="EYQ14" s="82"/>
      <c r="EYR14" s="81"/>
      <c r="EYS14" s="81"/>
      <c r="EYT14" s="76"/>
      <c r="EYU14" s="84"/>
      <c r="EYV14" s="77"/>
      <c r="EYW14" s="77"/>
      <c r="EYX14" s="84"/>
      <c r="EYY14" s="80"/>
      <c r="EYZ14" s="80"/>
      <c r="EZA14" s="77"/>
      <c r="EZB14" s="77"/>
      <c r="EZC14" s="84"/>
      <c r="EZD14" s="80"/>
      <c r="EZE14" s="80"/>
      <c r="EZF14" s="77"/>
      <c r="EZG14" s="77"/>
      <c r="EZH14" s="84"/>
      <c r="EZI14" s="80"/>
      <c r="EZJ14" s="80"/>
      <c r="EZK14" s="77"/>
      <c r="EZL14" s="77"/>
      <c r="EZM14" s="84"/>
      <c r="EZN14" s="80"/>
      <c r="EZO14" s="80"/>
      <c r="EZP14" s="77"/>
      <c r="EZQ14" s="77"/>
      <c r="EZR14" s="77"/>
      <c r="EZS14" s="77"/>
      <c r="EZT14" s="77"/>
      <c r="EZU14" s="77"/>
      <c r="EZV14" s="78"/>
      <c r="EZW14" s="78"/>
      <c r="EZX14" s="118"/>
      <c r="EZY14" s="119"/>
      <c r="EZZ14" s="119"/>
      <c r="FAA14" s="118"/>
      <c r="FAB14" s="118"/>
      <c r="FAC14" s="81"/>
      <c r="FAD14" s="82"/>
      <c r="FAE14" s="81"/>
      <c r="FAF14" s="82"/>
      <c r="FAG14" s="83"/>
      <c r="FAH14" s="82"/>
      <c r="FAI14" s="81"/>
      <c r="FAJ14" s="81"/>
      <c r="FAK14" s="76"/>
      <c r="FAL14" s="84"/>
      <c r="FAM14" s="77"/>
      <c r="FAN14" s="77"/>
      <c r="FAO14" s="84"/>
      <c r="FAP14" s="80"/>
      <c r="FAQ14" s="80"/>
      <c r="FAR14" s="77"/>
      <c r="FAS14" s="77"/>
      <c r="FAT14" s="84"/>
      <c r="FAU14" s="80"/>
      <c r="FAV14" s="80"/>
      <c r="FAW14" s="77"/>
      <c r="FAX14" s="77"/>
      <c r="FAY14" s="84"/>
      <c r="FAZ14" s="80"/>
      <c r="FBA14" s="80"/>
      <c r="FBB14" s="77"/>
      <c r="FBC14" s="77"/>
      <c r="FBD14" s="84"/>
      <c r="FBE14" s="80"/>
      <c r="FBF14" s="80"/>
      <c r="FBG14" s="77"/>
      <c r="FBH14" s="77"/>
      <c r="FBI14" s="77"/>
      <c r="FBJ14" s="77"/>
      <c r="FBK14" s="77"/>
      <c r="FBL14" s="77"/>
      <c r="FBM14" s="78"/>
      <c r="FBN14" s="78"/>
      <c r="FBO14" s="118"/>
      <c r="FBP14" s="119"/>
      <c r="FBQ14" s="119"/>
      <c r="FBR14" s="118"/>
      <c r="FBS14" s="118"/>
      <c r="FBT14" s="81"/>
      <c r="FBU14" s="82"/>
      <c r="FBV14" s="81"/>
      <c r="FBW14" s="82"/>
      <c r="FBX14" s="83"/>
      <c r="FBY14" s="82"/>
      <c r="FBZ14" s="81"/>
      <c r="FCA14" s="81"/>
      <c r="FCB14" s="76"/>
      <c r="FCC14" s="84"/>
      <c r="FCD14" s="77"/>
      <c r="FCE14" s="77"/>
      <c r="FCF14" s="84"/>
      <c r="FCG14" s="80"/>
      <c r="FCH14" s="80"/>
      <c r="FCI14" s="77"/>
      <c r="FCJ14" s="77"/>
      <c r="FCK14" s="84"/>
      <c r="FCL14" s="80"/>
      <c r="FCM14" s="80"/>
      <c r="FCN14" s="77"/>
      <c r="FCO14" s="77"/>
      <c r="FCP14" s="84"/>
      <c r="FCQ14" s="80"/>
      <c r="FCR14" s="80"/>
      <c r="FCS14" s="77"/>
      <c r="FCT14" s="77"/>
      <c r="FCU14" s="84"/>
      <c r="FCV14" s="80"/>
      <c r="FCW14" s="80"/>
      <c r="FCX14" s="77"/>
      <c r="FCY14" s="77"/>
      <c r="FCZ14" s="77"/>
      <c r="FDA14" s="77"/>
      <c r="FDB14" s="77"/>
      <c r="FDC14" s="77"/>
      <c r="FDD14" s="78"/>
      <c r="FDE14" s="78"/>
      <c r="FDF14" s="118"/>
      <c r="FDG14" s="119"/>
      <c r="FDH14" s="119"/>
      <c r="FDI14" s="118"/>
      <c r="FDJ14" s="118"/>
      <c r="FDK14" s="81"/>
      <c r="FDL14" s="82"/>
      <c r="FDM14" s="81"/>
      <c r="FDN14" s="82"/>
      <c r="FDO14" s="83"/>
      <c r="FDP14" s="82"/>
      <c r="FDQ14" s="81"/>
      <c r="FDR14" s="81"/>
      <c r="FDS14" s="76"/>
      <c r="FDT14" s="84"/>
      <c r="FDU14" s="77"/>
      <c r="FDV14" s="77"/>
      <c r="FDW14" s="84"/>
      <c r="FDX14" s="80"/>
      <c r="FDY14" s="80"/>
      <c r="FDZ14" s="77"/>
      <c r="FEA14" s="77"/>
      <c r="FEB14" s="84"/>
      <c r="FEC14" s="80"/>
      <c r="FED14" s="80"/>
      <c r="FEE14" s="77"/>
      <c r="FEF14" s="77"/>
      <c r="FEG14" s="84"/>
      <c r="FEH14" s="80"/>
      <c r="FEI14" s="80"/>
      <c r="FEJ14" s="77"/>
      <c r="FEK14" s="77"/>
      <c r="FEL14" s="84"/>
      <c r="FEM14" s="80"/>
      <c r="FEN14" s="80"/>
      <c r="FEO14" s="77"/>
      <c r="FEP14" s="77"/>
      <c r="FEQ14" s="77"/>
      <c r="FER14" s="77"/>
      <c r="FES14" s="77"/>
      <c r="FET14" s="77"/>
      <c r="FEU14" s="78"/>
      <c r="FEV14" s="78"/>
      <c r="FEW14" s="118"/>
      <c r="FEX14" s="119"/>
      <c r="FEY14" s="119"/>
      <c r="FEZ14" s="118"/>
      <c r="FFA14" s="118"/>
      <c r="FFB14" s="81"/>
      <c r="FFC14" s="82"/>
      <c r="FFD14" s="81"/>
      <c r="FFE14" s="82"/>
      <c r="FFF14" s="83"/>
      <c r="FFG14" s="82"/>
      <c r="FFH14" s="81"/>
      <c r="FFI14" s="81"/>
      <c r="FFJ14" s="76"/>
      <c r="FFK14" s="84"/>
      <c r="FFL14" s="77"/>
      <c r="FFM14" s="77"/>
      <c r="FFN14" s="84"/>
      <c r="FFO14" s="80"/>
      <c r="FFP14" s="80"/>
      <c r="FFQ14" s="77"/>
      <c r="FFR14" s="77"/>
      <c r="FFS14" s="84"/>
      <c r="FFT14" s="80"/>
      <c r="FFU14" s="80"/>
      <c r="FFV14" s="77"/>
      <c r="FFW14" s="77"/>
      <c r="FFX14" s="84"/>
      <c r="FFY14" s="80"/>
      <c r="FFZ14" s="80"/>
      <c r="FGA14" s="77"/>
      <c r="FGB14" s="77"/>
      <c r="FGC14" s="84"/>
      <c r="FGD14" s="80"/>
      <c r="FGE14" s="80"/>
      <c r="FGF14" s="77"/>
      <c r="FGG14" s="77"/>
      <c r="FGH14" s="77"/>
      <c r="FGI14" s="77"/>
      <c r="FGJ14" s="77"/>
      <c r="FGK14" s="77"/>
      <c r="FGL14" s="78"/>
      <c r="FGM14" s="78"/>
      <c r="FGN14" s="118"/>
      <c r="FGO14" s="119"/>
      <c r="FGP14" s="119"/>
      <c r="FGQ14" s="118"/>
      <c r="FGR14" s="118"/>
      <c r="FGS14" s="81"/>
      <c r="FGT14" s="82"/>
      <c r="FGU14" s="81"/>
      <c r="FGV14" s="82"/>
      <c r="FGW14" s="83"/>
      <c r="FGX14" s="82"/>
      <c r="FGY14" s="81"/>
      <c r="FGZ14" s="81"/>
      <c r="FHA14" s="76"/>
      <c r="FHB14" s="84"/>
      <c r="FHC14" s="77"/>
      <c r="FHD14" s="77"/>
      <c r="FHE14" s="84"/>
      <c r="FHF14" s="80"/>
      <c r="FHG14" s="80"/>
      <c r="FHH14" s="77"/>
      <c r="FHI14" s="77"/>
      <c r="FHJ14" s="84"/>
      <c r="FHK14" s="80"/>
      <c r="FHL14" s="80"/>
      <c r="FHM14" s="77"/>
      <c r="FHN14" s="77"/>
      <c r="FHO14" s="84"/>
      <c r="FHP14" s="80"/>
      <c r="FHQ14" s="80"/>
      <c r="FHR14" s="77"/>
      <c r="FHS14" s="77"/>
      <c r="FHT14" s="84"/>
      <c r="FHU14" s="80"/>
      <c r="FHV14" s="80"/>
      <c r="FHW14" s="77"/>
      <c r="FHX14" s="77"/>
      <c r="FHY14" s="77"/>
      <c r="FHZ14" s="77"/>
      <c r="FIA14" s="77"/>
      <c r="FIB14" s="77"/>
      <c r="FIC14" s="78"/>
      <c r="FID14" s="78"/>
      <c r="FIE14" s="118"/>
      <c r="FIF14" s="119"/>
      <c r="FIG14" s="119"/>
      <c r="FIH14" s="118"/>
      <c r="FII14" s="118"/>
      <c r="FIJ14" s="81"/>
      <c r="FIK14" s="82"/>
      <c r="FIL14" s="81"/>
      <c r="FIM14" s="82"/>
      <c r="FIN14" s="83"/>
      <c r="FIO14" s="82"/>
      <c r="FIP14" s="81"/>
      <c r="FIQ14" s="81"/>
      <c r="FIR14" s="76"/>
      <c r="FIS14" s="84"/>
      <c r="FIT14" s="77"/>
      <c r="FIU14" s="77"/>
      <c r="FIV14" s="84"/>
      <c r="FIW14" s="80"/>
      <c r="FIX14" s="80"/>
      <c r="FIY14" s="77"/>
      <c r="FIZ14" s="77"/>
      <c r="FJA14" s="84"/>
      <c r="FJB14" s="80"/>
      <c r="FJC14" s="80"/>
      <c r="FJD14" s="77"/>
      <c r="FJE14" s="77"/>
      <c r="FJF14" s="84"/>
      <c r="FJG14" s="80"/>
      <c r="FJH14" s="80"/>
      <c r="FJI14" s="77"/>
      <c r="FJJ14" s="77"/>
      <c r="FJK14" s="84"/>
      <c r="FJL14" s="80"/>
      <c r="FJM14" s="80"/>
      <c r="FJN14" s="77"/>
      <c r="FJO14" s="77"/>
      <c r="FJP14" s="77"/>
      <c r="FJQ14" s="77"/>
      <c r="FJR14" s="77"/>
      <c r="FJS14" s="77"/>
      <c r="FJT14" s="78"/>
      <c r="FJU14" s="78"/>
      <c r="FJV14" s="118"/>
      <c r="FJW14" s="119"/>
      <c r="FJX14" s="119"/>
      <c r="FJY14" s="118"/>
      <c r="FJZ14" s="118"/>
      <c r="FKA14" s="81"/>
      <c r="FKB14" s="82"/>
      <c r="FKC14" s="81"/>
      <c r="FKD14" s="82"/>
      <c r="FKE14" s="83"/>
      <c r="FKF14" s="82"/>
      <c r="FKG14" s="81"/>
      <c r="FKH14" s="81"/>
      <c r="FKI14" s="76"/>
      <c r="FKJ14" s="84"/>
      <c r="FKK14" s="77"/>
      <c r="FKL14" s="77"/>
      <c r="FKM14" s="84"/>
      <c r="FKN14" s="80"/>
      <c r="FKO14" s="80"/>
      <c r="FKP14" s="77"/>
      <c r="FKQ14" s="77"/>
      <c r="FKR14" s="84"/>
      <c r="FKS14" s="80"/>
      <c r="FKT14" s="80"/>
      <c r="FKU14" s="77"/>
      <c r="FKV14" s="77"/>
      <c r="FKW14" s="84"/>
      <c r="FKX14" s="80"/>
      <c r="FKY14" s="80"/>
      <c r="FKZ14" s="77"/>
      <c r="FLA14" s="77"/>
      <c r="FLB14" s="84"/>
      <c r="FLC14" s="80"/>
      <c r="FLD14" s="80"/>
      <c r="FLE14" s="77"/>
      <c r="FLF14" s="77"/>
      <c r="FLG14" s="77"/>
      <c r="FLH14" s="77"/>
      <c r="FLI14" s="77"/>
      <c r="FLJ14" s="77"/>
      <c r="FLK14" s="78"/>
      <c r="FLL14" s="78"/>
      <c r="FLM14" s="118"/>
      <c r="FLN14" s="119"/>
      <c r="FLO14" s="119"/>
      <c r="FLP14" s="118"/>
      <c r="FLQ14" s="118"/>
      <c r="FLR14" s="81"/>
      <c r="FLS14" s="82"/>
      <c r="FLT14" s="81"/>
      <c r="FLU14" s="82"/>
      <c r="FLV14" s="83"/>
      <c r="FLW14" s="82"/>
      <c r="FLX14" s="81"/>
      <c r="FLY14" s="81"/>
      <c r="FLZ14" s="76"/>
      <c r="FMA14" s="84"/>
      <c r="FMB14" s="77"/>
      <c r="FMC14" s="77"/>
      <c r="FMD14" s="84"/>
      <c r="FME14" s="80"/>
      <c r="FMF14" s="80"/>
      <c r="FMG14" s="77"/>
      <c r="FMH14" s="77"/>
      <c r="FMI14" s="84"/>
      <c r="FMJ14" s="80"/>
      <c r="FMK14" s="80"/>
      <c r="FML14" s="77"/>
      <c r="FMM14" s="77"/>
      <c r="FMN14" s="84"/>
      <c r="FMO14" s="80"/>
      <c r="FMP14" s="80"/>
      <c r="FMQ14" s="77"/>
      <c r="FMR14" s="77"/>
      <c r="FMS14" s="84"/>
      <c r="FMT14" s="80"/>
      <c r="FMU14" s="80"/>
      <c r="FMV14" s="77"/>
      <c r="FMW14" s="77"/>
      <c r="FMX14" s="77"/>
      <c r="FMY14" s="77"/>
      <c r="FMZ14" s="77"/>
      <c r="FNA14" s="77"/>
      <c r="FNB14" s="78"/>
      <c r="FNC14" s="78"/>
      <c r="FND14" s="118"/>
      <c r="FNE14" s="119"/>
      <c r="FNF14" s="119"/>
      <c r="FNG14" s="118"/>
      <c r="FNH14" s="118"/>
      <c r="FNI14" s="81"/>
      <c r="FNJ14" s="82"/>
      <c r="FNK14" s="81"/>
      <c r="FNL14" s="82"/>
      <c r="FNM14" s="83"/>
      <c r="FNN14" s="82"/>
      <c r="FNO14" s="81"/>
      <c r="FNP14" s="81"/>
      <c r="FNQ14" s="76"/>
      <c r="FNR14" s="84"/>
      <c r="FNS14" s="77"/>
      <c r="FNT14" s="77"/>
      <c r="FNU14" s="84"/>
      <c r="FNV14" s="80"/>
      <c r="FNW14" s="80"/>
      <c r="FNX14" s="77"/>
      <c r="FNY14" s="77"/>
      <c r="FNZ14" s="84"/>
      <c r="FOA14" s="80"/>
      <c r="FOB14" s="80"/>
      <c r="FOC14" s="77"/>
      <c r="FOD14" s="77"/>
      <c r="FOE14" s="84"/>
      <c r="FOF14" s="80"/>
      <c r="FOG14" s="80"/>
      <c r="FOH14" s="77"/>
      <c r="FOI14" s="77"/>
      <c r="FOJ14" s="84"/>
      <c r="FOK14" s="80"/>
      <c r="FOL14" s="80"/>
      <c r="FOM14" s="77"/>
      <c r="FON14" s="77"/>
      <c r="FOO14" s="77"/>
      <c r="FOP14" s="77"/>
      <c r="FOQ14" s="77"/>
      <c r="FOR14" s="77"/>
      <c r="FOS14" s="78"/>
      <c r="FOT14" s="78"/>
      <c r="FOU14" s="118"/>
      <c r="FOV14" s="119"/>
      <c r="FOW14" s="119"/>
      <c r="FOX14" s="118"/>
      <c r="FOY14" s="118"/>
      <c r="FOZ14" s="81"/>
      <c r="FPA14" s="82"/>
      <c r="FPB14" s="81"/>
      <c r="FPC14" s="82"/>
      <c r="FPD14" s="83"/>
      <c r="FPE14" s="82"/>
      <c r="FPF14" s="81"/>
      <c r="FPG14" s="81"/>
      <c r="FPH14" s="76"/>
      <c r="FPI14" s="84"/>
      <c r="FPJ14" s="77"/>
      <c r="FPK14" s="77"/>
      <c r="FPL14" s="84"/>
      <c r="FPM14" s="80"/>
      <c r="FPN14" s="80"/>
      <c r="FPO14" s="77"/>
      <c r="FPP14" s="77"/>
      <c r="FPQ14" s="84"/>
      <c r="FPR14" s="80"/>
      <c r="FPS14" s="80"/>
      <c r="FPT14" s="77"/>
      <c r="FPU14" s="77"/>
      <c r="FPV14" s="84"/>
      <c r="FPW14" s="80"/>
      <c r="FPX14" s="80"/>
      <c r="FPY14" s="77"/>
      <c r="FPZ14" s="77"/>
      <c r="FQA14" s="84"/>
      <c r="FQB14" s="80"/>
      <c r="FQC14" s="80"/>
      <c r="FQD14" s="77"/>
      <c r="FQE14" s="77"/>
      <c r="FQF14" s="77"/>
      <c r="FQG14" s="77"/>
      <c r="FQH14" s="77"/>
      <c r="FQI14" s="77"/>
      <c r="FQJ14" s="78"/>
      <c r="FQK14" s="78"/>
      <c r="FQL14" s="118"/>
      <c r="FQM14" s="119"/>
      <c r="FQN14" s="119"/>
      <c r="FQO14" s="118"/>
      <c r="FQP14" s="118"/>
      <c r="FQQ14" s="81"/>
      <c r="FQR14" s="82"/>
      <c r="FQS14" s="81"/>
      <c r="FQT14" s="82"/>
      <c r="FQU14" s="83"/>
      <c r="FQV14" s="82"/>
      <c r="FQW14" s="81"/>
      <c r="FQX14" s="81"/>
      <c r="FQY14" s="76"/>
      <c r="FQZ14" s="84"/>
      <c r="FRA14" s="77"/>
      <c r="FRB14" s="77"/>
      <c r="FRC14" s="84"/>
      <c r="FRD14" s="80"/>
      <c r="FRE14" s="80"/>
      <c r="FRF14" s="77"/>
      <c r="FRG14" s="77"/>
      <c r="FRH14" s="84"/>
      <c r="FRI14" s="80"/>
      <c r="FRJ14" s="80"/>
      <c r="FRK14" s="77"/>
      <c r="FRL14" s="77"/>
      <c r="FRM14" s="84"/>
      <c r="FRN14" s="80"/>
      <c r="FRO14" s="80"/>
      <c r="FRP14" s="77"/>
      <c r="FRQ14" s="77"/>
      <c r="FRR14" s="84"/>
      <c r="FRS14" s="80"/>
      <c r="FRT14" s="80"/>
      <c r="FRU14" s="77"/>
      <c r="FRV14" s="77"/>
      <c r="FRW14" s="77"/>
      <c r="FRX14" s="77"/>
      <c r="FRY14" s="77"/>
      <c r="FRZ14" s="77"/>
      <c r="FSA14" s="78"/>
      <c r="FSB14" s="78"/>
      <c r="FSC14" s="118"/>
      <c r="FSD14" s="119"/>
      <c r="FSE14" s="119"/>
      <c r="FSF14" s="118"/>
      <c r="FSG14" s="118"/>
      <c r="FSH14" s="81"/>
      <c r="FSI14" s="82"/>
      <c r="FSJ14" s="81"/>
      <c r="FSK14" s="82"/>
      <c r="FSL14" s="83"/>
      <c r="FSM14" s="82"/>
      <c r="FSN14" s="81"/>
      <c r="FSO14" s="81"/>
      <c r="FSP14" s="76"/>
      <c r="FSQ14" s="84"/>
      <c r="FSR14" s="77"/>
      <c r="FSS14" s="77"/>
      <c r="FST14" s="84"/>
      <c r="FSU14" s="80"/>
      <c r="FSV14" s="80"/>
      <c r="FSW14" s="77"/>
      <c r="FSX14" s="77"/>
      <c r="FSY14" s="84"/>
      <c r="FSZ14" s="80"/>
      <c r="FTA14" s="80"/>
      <c r="FTB14" s="77"/>
      <c r="FTC14" s="77"/>
      <c r="FTD14" s="84"/>
      <c r="FTE14" s="80"/>
      <c r="FTF14" s="80"/>
      <c r="FTG14" s="77"/>
      <c r="FTH14" s="77"/>
      <c r="FTI14" s="84"/>
      <c r="FTJ14" s="80"/>
      <c r="FTK14" s="80"/>
      <c r="FTL14" s="77"/>
      <c r="FTM14" s="77"/>
      <c r="FTN14" s="77"/>
      <c r="FTO14" s="77"/>
      <c r="FTP14" s="77"/>
      <c r="FTQ14" s="77"/>
      <c r="FTR14" s="78"/>
      <c r="FTS14" s="78"/>
      <c r="FTT14" s="118"/>
      <c r="FTU14" s="119"/>
      <c r="FTV14" s="119"/>
      <c r="FTW14" s="118"/>
      <c r="FTX14" s="118"/>
      <c r="FTY14" s="81"/>
      <c r="FTZ14" s="82"/>
      <c r="FUA14" s="81"/>
      <c r="FUB14" s="82"/>
      <c r="FUC14" s="83"/>
      <c r="FUD14" s="82"/>
      <c r="FUE14" s="81"/>
      <c r="FUF14" s="81"/>
      <c r="FUG14" s="76"/>
      <c r="FUH14" s="84"/>
      <c r="FUI14" s="77"/>
      <c r="FUJ14" s="77"/>
      <c r="FUK14" s="84"/>
      <c r="FUL14" s="80"/>
      <c r="FUM14" s="80"/>
      <c r="FUN14" s="77"/>
      <c r="FUO14" s="77"/>
      <c r="FUP14" s="84"/>
      <c r="FUQ14" s="80"/>
      <c r="FUR14" s="80"/>
      <c r="FUS14" s="77"/>
      <c r="FUT14" s="77"/>
      <c r="FUU14" s="84"/>
      <c r="FUV14" s="80"/>
      <c r="FUW14" s="80"/>
      <c r="FUX14" s="77"/>
      <c r="FUY14" s="77"/>
      <c r="FUZ14" s="84"/>
      <c r="FVA14" s="80"/>
      <c r="FVB14" s="80"/>
      <c r="FVC14" s="77"/>
      <c r="FVD14" s="77"/>
      <c r="FVE14" s="77"/>
      <c r="FVF14" s="77"/>
      <c r="FVG14" s="77"/>
      <c r="FVH14" s="77"/>
      <c r="FVI14" s="78"/>
      <c r="FVJ14" s="78"/>
      <c r="FVK14" s="118"/>
      <c r="FVL14" s="119"/>
      <c r="FVM14" s="119"/>
      <c r="FVN14" s="118"/>
      <c r="FVO14" s="118"/>
      <c r="FVP14" s="81"/>
      <c r="FVQ14" s="82"/>
      <c r="FVR14" s="81"/>
      <c r="FVS14" s="82"/>
      <c r="FVT14" s="83"/>
      <c r="FVU14" s="82"/>
      <c r="FVV14" s="81"/>
      <c r="FVW14" s="81"/>
      <c r="FVX14" s="76"/>
      <c r="FVY14" s="84"/>
      <c r="FVZ14" s="77"/>
      <c r="FWA14" s="77"/>
      <c r="FWB14" s="84"/>
      <c r="FWC14" s="80"/>
      <c r="FWD14" s="80"/>
      <c r="FWE14" s="77"/>
      <c r="FWF14" s="77"/>
      <c r="FWG14" s="84"/>
      <c r="FWH14" s="80"/>
      <c r="FWI14" s="80"/>
      <c r="FWJ14" s="77"/>
      <c r="FWK14" s="77"/>
      <c r="FWL14" s="84"/>
      <c r="FWM14" s="80"/>
      <c r="FWN14" s="80"/>
      <c r="FWO14" s="77"/>
      <c r="FWP14" s="77"/>
      <c r="FWQ14" s="84"/>
      <c r="FWR14" s="80"/>
      <c r="FWS14" s="80"/>
      <c r="FWT14" s="77"/>
      <c r="FWU14" s="77"/>
      <c r="FWV14" s="77"/>
      <c r="FWW14" s="77"/>
      <c r="FWX14" s="77"/>
      <c r="FWY14" s="77"/>
      <c r="FWZ14" s="78"/>
      <c r="FXA14" s="78"/>
      <c r="FXB14" s="118"/>
      <c r="FXC14" s="119"/>
      <c r="FXD14" s="119"/>
      <c r="FXE14" s="118"/>
      <c r="FXF14" s="118"/>
      <c r="FXG14" s="81"/>
      <c r="FXH14" s="82"/>
      <c r="FXI14" s="81"/>
      <c r="FXJ14" s="82"/>
      <c r="FXK14" s="83"/>
      <c r="FXL14" s="82"/>
      <c r="FXM14" s="81"/>
      <c r="FXN14" s="81"/>
      <c r="FXO14" s="76"/>
      <c r="FXP14" s="84"/>
      <c r="FXQ14" s="77"/>
      <c r="FXR14" s="77"/>
      <c r="FXS14" s="84"/>
      <c r="FXT14" s="80"/>
      <c r="FXU14" s="80"/>
      <c r="FXV14" s="77"/>
      <c r="FXW14" s="77"/>
      <c r="FXX14" s="84"/>
      <c r="FXY14" s="80"/>
      <c r="FXZ14" s="80"/>
      <c r="FYA14" s="77"/>
      <c r="FYB14" s="77"/>
      <c r="FYC14" s="84"/>
      <c r="FYD14" s="80"/>
      <c r="FYE14" s="80"/>
      <c r="FYF14" s="77"/>
      <c r="FYG14" s="77"/>
      <c r="FYH14" s="84"/>
      <c r="FYI14" s="80"/>
      <c r="FYJ14" s="80"/>
      <c r="FYK14" s="77"/>
      <c r="FYL14" s="77"/>
      <c r="FYM14" s="77"/>
      <c r="FYN14" s="77"/>
      <c r="FYO14" s="77"/>
      <c r="FYP14" s="77"/>
      <c r="FYQ14" s="78"/>
      <c r="FYR14" s="78"/>
      <c r="FYS14" s="118"/>
      <c r="FYT14" s="119"/>
      <c r="FYU14" s="119"/>
      <c r="FYV14" s="118"/>
      <c r="FYW14" s="118"/>
      <c r="FYX14" s="81"/>
      <c r="FYY14" s="82"/>
      <c r="FYZ14" s="81"/>
      <c r="FZA14" s="82"/>
      <c r="FZB14" s="83"/>
      <c r="FZC14" s="82"/>
      <c r="FZD14" s="81"/>
      <c r="FZE14" s="81"/>
      <c r="FZF14" s="76"/>
      <c r="FZG14" s="84"/>
      <c r="FZH14" s="77"/>
      <c r="FZI14" s="77"/>
      <c r="FZJ14" s="84"/>
      <c r="FZK14" s="80"/>
      <c r="FZL14" s="80"/>
      <c r="FZM14" s="77"/>
      <c r="FZN14" s="77"/>
      <c r="FZO14" s="84"/>
      <c r="FZP14" s="80"/>
      <c r="FZQ14" s="80"/>
      <c r="FZR14" s="77"/>
      <c r="FZS14" s="77"/>
      <c r="FZT14" s="84"/>
      <c r="FZU14" s="80"/>
      <c r="FZV14" s="80"/>
      <c r="FZW14" s="77"/>
      <c r="FZX14" s="77"/>
      <c r="FZY14" s="84"/>
      <c r="FZZ14" s="80"/>
      <c r="GAA14" s="80"/>
      <c r="GAB14" s="77"/>
      <c r="GAC14" s="77"/>
      <c r="GAD14" s="77"/>
      <c r="GAE14" s="77"/>
      <c r="GAF14" s="77"/>
      <c r="GAG14" s="77"/>
      <c r="GAH14" s="78"/>
      <c r="GAI14" s="78"/>
      <c r="GAJ14" s="118"/>
      <c r="GAK14" s="119"/>
      <c r="GAL14" s="119"/>
      <c r="GAM14" s="118"/>
      <c r="GAN14" s="118"/>
      <c r="GAO14" s="81"/>
      <c r="GAP14" s="82"/>
      <c r="GAQ14" s="81"/>
      <c r="GAR14" s="82"/>
      <c r="GAS14" s="83"/>
      <c r="GAT14" s="82"/>
      <c r="GAU14" s="81"/>
      <c r="GAV14" s="81"/>
      <c r="GAW14" s="76"/>
      <c r="GAX14" s="84"/>
      <c r="GAY14" s="77"/>
      <c r="GAZ14" s="77"/>
      <c r="GBA14" s="84"/>
      <c r="GBB14" s="80"/>
      <c r="GBC14" s="80"/>
      <c r="GBD14" s="77"/>
      <c r="GBE14" s="77"/>
      <c r="GBF14" s="84"/>
      <c r="GBG14" s="80"/>
      <c r="GBH14" s="80"/>
      <c r="GBI14" s="77"/>
      <c r="GBJ14" s="77"/>
      <c r="GBK14" s="84"/>
      <c r="GBL14" s="80"/>
      <c r="GBM14" s="80"/>
      <c r="GBN14" s="77"/>
      <c r="GBO14" s="77"/>
      <c r="GBP14" s="84"/>
      <c r="GBQ14" s="80"/>
      <c r="GBR14" s="80"/>
      <c r="GBS14" s="77"/>
      <c r="GBT14" s="77"/>
      <c r="GBU14" s="77"/>
      <c r="GBV14" s="77"/>
      <c r="GBW14" s="77"/>
      <c r="GBX14" s="77"/>
      <c r="GBY14" s="78"/>
      <c r="GBZ14" s="78"/>
      <c r="GCA14" s="118"/>
      <c r="GCB14" s="119"/>
      <c r="GCC14" s="119"/>
      <c r="GCD14" s="118"/>
      <c r="GCE14" s="118"/>
      <c r="GCF14" s="81"/>
      <c r="GCG14" s="82"/>
      <c r="GCH14" s="81"/>
      <c r="GCI14" s="82"/>
      <c r="GCJ14" s="83"/>
      <c r="GCK14" s="82"/>
      <c r="GCL14" s="81"/>
      <c r="GCM14" s="81"/>
      <c r="GCN14" s="76"/>
      <c r="GCO14" s="84"/>
      <c r="GCP14" s="77"/>
      <c r="GCQ14" s="77"/>
      <c r="GCR14" s="84"/>
      <c r="GCS14" s="80"/>
      <c r="GCT14" s="80"/>
      <c r="GCU14" s="77"/>
      <c r="GCV14" s="77"/>
      <c r="GCW14" s="84"/>
      <c r="GCX14" s="80"/>
      <c r="GCY14" s="80"/>
      <c r="GCZ14" s="77"/>
      <c r="GDA14" s="77"/>
      <c r="GDB14" s="84"/>
      <c r="GDC14" s="80"/>
      <c r="GDD14" s="80"/>
      <c r="GDE14" s="77"/>
      <c r="GDF14" s="77"/>
      <c r="GDG14" s="84"/>
      <c r="GDH14" s="80"/>
      <c r="GDI14" s="80"/>
      <c r="GDJ14" s="77"/>
      <c r="GDK14" s="77"/>
      <c r="GDL14" s="77"/>
      <c r="GDM14" s="77"/>
      <c r="GDN14" s="77"/>
      <c r="GDO14" s="77"/>
      <c r="GDP14" s="78"/>
      <c r="GDQ14" s="78"/>
      <c r="GDR14" s="118"/>
      <c r="GDS14" s="119"/>
      <c r="GDT14" s="119"/>
      <c r="GDU14" s="118"/>
      <c r="GDV14" s="118"/>
      <c r="GDW14" s="81"/>
      <c r="GDX14" s="82"/>
      <c r="GDY14" s="81"/>
      <c r="GDZ14" s="82"/>
      <c r="GEA14" s="83"/>
      <c r="GEB14" s="82"/>
      <c r="GEC14" s="81"/>
      <c r="GED14" s="81"/>
      <c r="GEE14" s="76"/>
      <c r="GEF14" s="84"/>
      <c r="GEG14" s="77"/>
      <c r="GEH14" s="77"/>
      <c r="GEI14" s="84"/>
      <c r="GEJ14" s="80"/>
      <c r="GEK14" s="80"/>
      <c r="GEL14" s="77"/>
      <c r="GEM14" s="77"/>
      <c r="GEN14" s="84"/>
      <c r="GEO14" s="80"/>
      <c r="GEP14" s="80"/>
      <c r="GEQ14" s="77"/>
      <c r="GER14" s="77"/>
      <c r="GES14" s="84"/>
      <c r="GET14" s="80"/>
      <c r="GEU14" s="80"/>
      <c r="GEV14" s="77"/>
      <c r="GEW14" s="77"/>
      <c r="GEX14" s="84"/>
      <c r="GEY14" s="80"/>
      <c r="GEZ14" s="80"/>
      <c r="GFA14" s="77"/>
      <c r="GFB14" s="77"/>
      <c r="GFC14" s="77"/>
      <c r="GFD14" s="77"/>
      <c r="GFE14" s="77"/>
      <c r="GFF14" s="77"/>
      <c r="GFG14" s="78"/>
      <c r="GFH14" s="78"/>
      <c r="GFI14" s="118"/>
      <c r="GFJ14" s="119"/>
      <c r="GFK14" s="119"/>
      <c r="GFL14" s="118"/>
      <c r="GFM14" s="118"/>
      <c r="GFN14" s="81"/>
      <c r="GFO14" s="82"/>
      <c r="GFP14" s="81"/>
      <c r="GFQ14" s="82"/>
      <c r="GFR14" s="83"/>
      <c r="GFS14" s="82"/>
      <c r="GFT14" s="81"/>
      <c r="GFU14" s="81"/>
      <c r="GFV14" s="76"/>
      <c r="GFW14" s="84"/>
      <c r="GFX14" s="77"/>
      <c r="GFY14" s="77"/>
      <c r="GFZ14" s="84"/>
      <c r="GGA14" s="80"/>
      <c r="GGB14" s="80"/>
      <c r="GGC14" s="77"/>
      <c r="GGD14" s="77"/>
      <c r="GGE14" s="84"/>
      <c r="GGF14" s="80"/>
      <c r="GGG14" s="80"/>
      <c r="GGH14" s="77"/>
      <c r="GGI14" s="77"/>
      <c r="GGJ14" s="84"/>
      <c r="GGK14" s="80"/>
      <c r="GGL14" s="80"/>
      <c r="GGM14" s="77"/>
      <c r="GGN14" s="77"/>
      <c r="GGO14" s="84"/>
      <c r="GGP14" s="80"/>
      <c r="GGQ14" s="80"/>
      <c r="GGR14" s="77"/>
      <c r="GGS14" s="77"/>
      <c r="GGT14" s="77"/>
      <c r="GGU14" s="77"/>
      <c r="GGV14" s="77"/>
      <c r="GGW14" s="77"/>
      <c r="GGX14" s="78"/>
      <c r="GGY14" s="78"/>
      <c r="GGZ14" s="118"/>
      <c r="GHA14" s="119"/>
      <c r="GHB14" s="119"/>
      <c r="GHC14" s="118"/>
      <c r="GHD14" s="118"/>
      <c r="GHE14" s="81"/>
      <c r="GHF14" s="82"/>
      <c r="GHG14" s="81"/>
      <c r="GHH14" s="82"/>
      <c r="GHI14" s="83"/>
      <c r="GHJ14" s="82"/>
      <c r="GHK14" s="81"/>
      <c r="GHL14" s="81"/>
      <c r="GHM14" s="76"/>
      <c r="GHN14" s="84"/>
      <c r="GHO14" s="77"/>
      <c r="GHP14" s="77"/>
      <c r="GHQ14" s="84"/>
      <c r="GHR14" s="80"/>
      <c r="GHS14" s="80"/>
      <c r="GHT14" s="77"/>
      <c r="GHU14" s="77"/>
      <c r="GHV14" s="84"/>
      <c r="GHW14" s="80"/>
      <c r="GHX14" s="80"/>
      <c r="GHY14" s="77"/>
      <c r="GHZ14" s="77"/>
      <c r="GIA14" s="84"/>
      <c r="GIB14" s="80"/>
      <c r="GIC14" s="80"/>
      <c r="GID14" s="77"/>
      <c r="GIE14" s="77"/>
      <c r="GIF14" s="84"/>
      <c r="GIG14" s="80"/>
      <c r="GIH14" s="80"/>
      <c r="GII14" s="77"/>
      <c r="GIJ14" s="77"/>
      <c r="GIK14" s="77"/>
      <c r="GIL14" s="77"/>
      <c r="GIM14" s="77"/>
      <c r="GIN14" s="77"/>
      <c r="GIO14" s="78"/>
      <c r="GIP14" s="78"/>
      <c r="GIQ14" s="118"/>
      <c r="GIR14" s="119"/>
      <c r="GIS14" s="119"/>
      <c r="GIT14" s="118"/>
      <c r="GIU14" s="118"/>
      <c r="GIV14" s="81"/>
      <c r="GIW14" s="82"/>
      <c r="GIX14" s="81"/>
      <c r="GIY14" s="82"/>
      <c r="GIZ14" s="83"/>
      <c r="GJA14" s="82"/>
      <c r="GJB14" s="81"/>
      <c r="GJC14" s="81"/>
      <c r="GJD14" s="76"/>
      <c r="GJE14" s="84"/>
      <c r="GJF14" s="77"/>
      <c r="GJG14" s="77"/>
      <c r="GJH14" s="84"/>
      <c r="GJI14" s="80"/>
      <c r="GJJ14" s="80"/>
      <c r="GJK14" s="77"/>
      <c r="GJL14" s="77"/>
      <c r="GJM14" s="84"/>
      <c r="GJN14" s="80"/>
      <c r="GJO14" s="80"/>
      <c r="GJP14" s="77"/>
      <c r="GJQ14" s="77"/>
      <c r="GJR14" s="84"/>
      <c r="GJS14" s="80"/>
      <c r="GJT14" s="80"/>
      <c r="GJU14" s="77"/>
      <c r="GJV14" s="77"/>
      <c r="GJW14" s="84"/>
      <c r="GJX14" s="80"/>
      <c r="GJY14" s="80"/>
      <c r="GJZ14" s="77"/>
      <c r="GKA14" s="77"/>
      <c r="GKB14" s="77"/>
      <c r="GKC14" s="77"/>
      <c r="GKD14" s="77"/>
      <c r="GKE14" s="77"/>
      <c r="GKF14" s="78"/>
      <c r="GKG14" s="78"/>
      <c r="GKH14" s="118"/>
      <c r="GKI14" s="119"/>
      <c r="GKJ14" s="119"/>
      <c r="GKK14" s="118"/>
      <c r="GKL14" s="118"/>
      <c r="GKM14" s="81"/>
      <c r="GKN14" s="82"/>
      <c r="GKO14" s="81"/>
      <c r="GKP14" s="82"/>
      <c r="GKQ14" s="83"/>
      <c r="GKR14" s="82"/>
      <c r="GKS14" s="81"/>
      <c r="GKT14" s="81"/>
      <c r="GKU14" s="76"/>
      <c r="GKV14" s="84"/>
      <c r="GKW14" s="77"/>
      <c r="GKX14" s="77"/>
      <c r="GKY14" s="84"/>
      <c r="GKZ14" s="80"/>
      <c r="GLA14" s="80"/>
      <c r="GLB14" s="77"/>
      <c r="GLC14" s="77"/>
      <c r="GLD14" s="84"/>
      <c r="GLE14" s="80"/>
      <c r="GLF14" s="80"/>
      <c r="GLG14" s="77"/>
      <c r="GLH14" s="77"/>
      <c r="GLI14" s="84"/>
      <c r="GLJ14" s="80"/>
      <c r="GLK14" s="80"/>
      <c r="GLL14" s="77"/>
      <c r="GLM14" s="77"/>
      <c r="GLN14" s="84"/>
      <c r="GLO14" s="80"/>
      <c r="GLP14" s="80"/>
      <c r="GLQ14" s="77"/>
      <c r="GLR14" s="77"/>
      <c r="GLS14" s="77"/>
      <c r="GLT14" s="77"/>
      <c r="GLU14" s="77"/>
      <c r="GLV14" s="77"/>
      <c r="GLW14" s="78"/>
      <c r="GLX14" s="78"/>
      <c r="GLY14" s="118"/>
      <c r="GLZ14" s="119"/>
      <c r="GMA14" s="119"/>
      <c r="GMB14" s="118"/>
      <c r="GMC14" s="118"/>
      <c r="GMD14" s="81"/>
      <c r="GME14" s="82"/>
      <c r="GMF14" s="81"/>
      <c r="GMG14" s="82"/>
      <c r="GMH14" s="83"/>
      <c r="GMI14" s="82"/>
      <c r="GMJ14" s="81"/>
      <c r="GMK14" s="81"/>
      <c r="GML14" s="76"/>
      <c r="GMM14" s="84"/>
      <c r="GMN14" s="77"/>
      <c r="GMO14" s="77"/>
      <c r="GMP14" s="84"/>
      <c r="GMQ14" s="80"/>
      <c r="GMR14" s="80"/>
      <c r="GMS14" s="77"/>
      <c r="GMT14" s="77"/>
      <c r="GMU14" s="84"/>
      <c r="GMV14" s="80"/>
      <c r="GMW14" s="80"/>
      <c r="GMX14" s="77"/>
      <c r="GMY14" s="77"/>
      <c r="GMZ14" s="84"/>
      <c r="GNA14" s="80"/>
      <c r="GNB14" s="80"/>
      <c r="GNC14" s="77"/>
      <c r="GND14" s="77"/>
      <c r="GNE14" s="84"/>
      <c r="GNF14" s="80"/>
      <c r="GNG14" s="80"/>
      <c r="GNH14" s="77"/>
      <c r="GNI14" s="77"/>
      <c r="GNJ14" s="77"/>
      <c r="GNK14" s="77"/>
      <c r="GNL14" s="77"/>
      <c r="GNM14" s="77"/>
      <c r="GNN14" s="78"/>
      <c r="GNO14" s="78"/>
      <c r="GNP14" s="118"/>
      <c r="GNQ14" s="119"/>
      <c r="GNR14" s="119"/>
      <c r="GNS14" s="118"/>
      <c r="GNT14" s="118"/>
      <c r="GNU14" s="81"/>
      <c r="GNV14" s="82"/>
      <c r="GNW14" s="81"/>
      <c r="GNX14" s="82"/>
      <c r="GNY14" s="83"/>
      <c r="GNZ14" s="82"/>
      <c r="GOA14" s="81"/>
      <c r="GOB14" s="81"/>
      <c r="GOC14" s="76"/>
      <c r="GOD14" s="84"/>
      <c r="GOE14" s="77"/>
      <c r="GOF14" s="77"/>
      <c r="GOG14" s="84"/>
      <c r="GOH14" s="80"/>
      <c r="GOI14" s="80"/>
      <c r="GOJ14" s="77"/>
      <c r="GOK14" s="77"/>
      <c r="GOL14" s="84"/>
      <c r="GOM14" s="80"/>
      <c r="GON14" s="80"/>
      <c r="GOO14" s="77"/>
      <c r="GOP14" s="77"/>
      <c r="GOQ14" s="84"/>
      <c r="GOR14" s="80"/>
      <c r="GOS14" s="80"/>
      <c r="GOT14" s="77"/>
      <c r="GOU14" s="77"/>
      <c r="GOV14" s="84"/>
      <c r="GOW14" s="80"/>
      <c r="GOX14" s="80"/>
      <c r="GOY14" s="77"/>
      <c r="GOZ14" s="77"/>
      <c r="GPA14" s="77"/>
      <c r="GPB14" s="77"/>
      <c r="GPC14" s="77"/>
      <c r="GPD14" s="77"/>
      <c r="GPE14" s="78"/>
      <c r="GPF14" s="78"/>
      <c r="GPG14" s="118"/>
      <c r="GPH14" s="119"/>
      <c r="GPI14" s="119"/>
      <c r="GPJ14" s="118"/>
      <c r="GPK14" s="118"/>
      <c r="GPL14" s="81"/>
      <c r="GPM14" s="82"/>
      <c r="GPN14" s="81"/>
      <c r="GPO14" s="82"/>
      <c r="GPP14" s="83"/>
      <c r="GPQ14" s="82"/>
      <c r="GPR14" s="81"/>
      <c r="GPS14" s="81"/>
      <c r="GPT14" s="76"/>
      <c r="GPU14" s="84"/>
      <c r="GPV14" s="77"/>
      <c r="GPW14" s="77"/>
      <c r="GPX14" s="84"/>
      <c r="GPY14" s="80"/>
      <c r="GPZ14" s="80"/>
      <c r="GQA14" s="77"/>
      <c r="GQB14" s="77"/>
      <c r="GQC14" s="84"/>
      <c r="GQD14" s="80"/>
      <c r="GQE14" s="80"/>
      <c r="GQF14" s="77"/>
      <c r="GQG14" s="77"/>
      <c r="GQH14" s="84"/>
      <c r="GQI14" s="80"/>
      <c r="GQJ14" s="80"/>
      <c r="GQK14" s="77"/>
      <c r="GQL14" s="77"/>
      <c r="GQM14" s="84"/>
      <c r="GQN14" s="80"/>
      <c r="GQO14" s="80"/>
      <c r="GQP14" s="77"/>
      <c r="GQQ14" s="77"/>
      <c r="GQR14" s="77"/>
      <c r="GQS14" s="77"/>
      <c r="GQT14" s="77"/>
      <c r="GQU14" s="77"/>
      <c r="GQV14" s="78"/>
      <c r="GQW14" s="78"/>
      <c r="GQX14" s="118"/>
      <c r="GQY14" s="119"/>
      <c r="GQZ14" s="119"/>
      <c r="GRA14" s="118"/>
      <c r="GRB14" s="118"/>
      <c r="GRC14" s="81"/>
      <c r="GRD14" s="82"/>
      <c r="GRE14" s="81"/>
      <c r="GRF14" s="82"/>
      <c r="GRG14" s="83"/>
      <c r="GRH14" s="82"/>
      <c r="GRI14" s="81"/>
      <c r="GRJ14" s="81"/>
      <c r="GRK14" s="76"/>
      <c r="GRL14" s="84"/>
      <c r="GRM14" s="77"/>
      <c r="GRN14" s="77"/>
      <c r="GRO14" s="84"/>
      <c r="GRP14" s="80"/>
      <c r="GRQ14" s="80"/>
      <c r="GRR14" s="77"/>
      <c r="GRS14" s="77"/>
      <c r="GRT14" s="84"/>
      <c r="GRU14" s="80"/>
      <c r="GRV14" s="80"/>
      <c r="GRW14" s="77"/>
      <c r="GRX14" s="77"/>
      <c r="GRY14" s="84"/>
      <c r="GRZ14" s="80"/>
      <c r="GSA14" s="80"/>
      <c r="GSB14" s="77"/>
      <c r="GSC14" s="77"/>
      <c r="GSD14" s="84"/>
      <c r="GSE14" s="80"/>
      <c r="GSF14" s="80"/>
      <c r="GSG14" s="77"/>
      <c r="GSH14" s="77"/>
      <c r="GSI14" s="77"/>
      <c r="GSJ14" s="77"/>
      <c r="GSK14" s="77"/>
      <c r="GSL14" s="77"/>
      <c r="GSM14" s="78"/>
      <c r="GSN14" s="78"/>
      <c r="GSO14" s="118"/>
      <c r="GSP14" s="119"/>
      <c r="GSQ14" s="119"/>
      <c r="GSR14" s="118"/>
      <c r="GSS14" s="118"/>
      <c r="GST14" s="81"/>
      <c r="GSU14" s="82"/>
      <c r="GSV14" s="81"/>
      <c r="GSW14" s="82"/>
      <c r="GSX14" s="83"/>
      <c r="GSY14" s="82"/>
      <c r="GSZ14" s="81"/>
      <c r="GTA14" s="81"/>
      <c r="GTB14" s="76"/>
      <c r="GTC14" s="84"/>
      <c r="GTD14" s="77"/>
      <c r="GTE14" s="77"/>
      <c r="GTF14" s="84"/>
      <c r="GTG14" s="80"/>
      <c r="GTH14" s="80"/>
      <c r="GTI14" s="77"/>
      <c r="GTJ14" s="77"/>
      <c r="GTK14" s="84"/>
      <c r="GTL14" s="80"/>
      <c r="GTM14" s="80"/>
      <c r="GTN14" s="77"/>
      <c r="GTO14" s="77"/>
      <c r="GTP14" s="84"/>
      <c r="GTQ14" s="80"/>
      <c r="GTR14" s="80"/>
      <c r="GTS14" s="77"/>
      <c r="GTT14" s="77"/>
      <c r="GTU14" s="84"/>
      <c r="GTV14" s="80"/>
      <c r="GTW14" s="80"/>
      <c r="GTX14" s="77"/>
      <c r="GTY14" s="77"/>
      <c r="GTZ14" s="77"/>
      <c r="GUA14" s="77"/>
      <c r="GUB14" s="77"/>
      <c r="GUC14" s="77"/>
      <c r="GUD14" s="78"/>
      <c r="GUE14" s="78"/>
      <c r="GUF14" s="118"/>
      <c r="GUG14" s="119"/>
      <c r="GUH14" s="119"/>
      <c r="GUI14" s="118"/>
      <c r="GUJ14" s="118"/>
      <c r="GUK14" s="81"/>
      <c r="GUL14" s="82"/>
      <c r="GUM14" s="81"/>
      <c r="GUN14" s="82"/>
      <c r="GUO14" s="83"/>
      <c r="GUP14" s="82"/>
      <c r="GUQ14" s="81"/>
      <c r="GUR14" s="81"/>
      <c r="GUS14" s="76"/>
      <c r="GUT14" s="84"/>
      <c r="GUU14" s="77"/>
      <c r="GUV14" s="77"/>
      <c r="GUW14" s="84"/>
      <c r="GUX14" s="80"/>
      <c r="GUY14" s="80"/>
      <c r="GUZ14" s="77"/>
      <c r="GVA14" s="77"/>
      <c r="GVB14" s="84"/>
      <c r="GVC14" s="80"/>
      <c r="GVD14" s="80"/>
      <c r="GVE14" s="77"/>
      <c r="GVF14" s="77"/>
      <c r="GVG14" s="84"/>
      <c r="GVH14" s="80"/>
      <c r="GVI14" s="80"/>
      <c r="GVJ14" s="77"/>
      <c r="GVK14" s="77"/>
      <c r="GVL14" s="84"/>
      <c r="GVM14" s="80"/>
      <c r="GVN14" s="80"/>
      <c r="GVO14" s="77"/>
      <c r="GVP14" s="77"/>
      <c r="GVQ14" s="77"/>
      <c r="GVR14" s="77"/>
      <c r="GVS14" s="77"/>
      <c r="GVT14" s="77"/>
      <c r="GVU14" s="78"/>
      <c r="GVV14" s="78"/>
      <c r="GVW14" s="118"/>
      <c r="GVX14" s="119"/>
      <c r="GVY14" s="119"/>
      <c r="GVZ14" s="118"/>
      <c r="GWA14" s="118"/>
      <c r="GWB14" s="81"/>
      <c r="GWC14" s="82"/>
      <c r="GWD14" s="81"/>
      <c r="GWE14" s="82"/>
      <c r="GWF14" s="83"/>
      <c r="GWG14" s="82"/>
      <c r="GWH14" s="81"/>
      <c r="GWI14" s="81"/>
      <c r="GWJ14" s="76"/>
      <c r="GWK14" s="84"/>
      <c r="GWL14" s="77"/>
      <c r="GWM14" s="77"/>
      <c r="GWN14" s="84"/>
      <c r="GWO14" s="80"/>
      <c r="GWP14" s="80"/>
      <c r="GWQ14" s="77"/>
      <c r="GWR14" s="77"/>
      <c r="GWS14" s="84"/>
      <c r="GWT14" s="80"/>
      <c r="GWU14" s="80"/>
      <c r="GWV14" s="77"/>
      <c r="GWW14" s="77"/>
      <c r="GWX14" s="84"/>
      <c r="GWY14" s="80"/>
      <c r="GWZ14" s="80"/>
      <c r="GXA14" s="77"/>
      <c r="GXB14" s="77"/>
      <c r="GXC14" s="84"/>
      <c r="GXD14" s="80"/>
      <c r="GXE14" s="80"/>
      <c r="GXF14" s="77"/>
      <c r="GXG14" s="77"/>
      <c r="GXH14" s="77"/>
      <c r="GXI14" s="77"/>
      <c r="GXJ14" s="77"/>
      <c r="GXK14" s="77"/>
      <c r="GXL14" s="78"/>
      <c r="GXM14" s="78"/>
      <c r="GXN14" s="118"/>
      <c r="GXO14" s="119"/>
      <c r="GXP14" s="119"/>
      <c r="GXQ14" s="118"/>
      <c r="GXR14" s="118"/>
      <c r="GXS14" s="81"/>
      <c r="GXT14" s="82"/>
      <c r="GXU14" s="81"/>
      <c r="GXV14" s="82"/>
      <c r="GXW14" s="83"/>
      <c r="GXX14" s="82"/>
      <c r="GXY14" s="81"/>
      <c r="GXZ14" s="81"/>
      <c r="GYA14" s="76"/>
      <c r="GYB14" s="84"/>
      <c r="GYC14" s="77"/>
      <c r="GYD14" s="77"/>
      <c r="GYE14" s="84"/>
      <c r="GYF14" s="80"/>
      <c r="GYG14" s="80"/>
      <c r="GYH14" s="77"/>
      <c r="GYI14" s="77"/>
      <c r="GYJ14" s="84"/>
      <c r="GYK14" s="80"/>
      <c r="GYL14" s="80"/>
      <c r="GYM14" s="77"/>
      <c r="GYN14" s="77"/>
      <c r="GYO14" s="84"/>
      <c r="GYP14" s="80"/>
      <c r="GYQ14" s="80"/>
      <c r="GYR14" s="77"/>
      <c r="GYS14" s="77"/>
      <c r="GYT14" s="84"/>
      <c r="GYU14" s="80"/>
      <c r="GYV14" s="80"/>
      <c r="GYW14" s="77"/>
      <c r="GYX14" s="77"/>
      <c r="GYY14" s="77"/>
      <c r="GYZ14" s="77"/>
      <c r="GZA14" s="77"/>
      <c r="GZB14" s="77"/>
      <c r="GZC14" s="78"/>
      <c r="GZD14" s="78"/>
      <c r="GZE14" s="118"/>
      <c r="GZF14" s="119"/>
      <c r="GZG14" s="119"/>
      <c r="GZH14" s="118"/>
      <c r="GZI14" s="118"/>
      <c r="GZJ14" s="81"/>
      <c r="GZK14" s="82"/>
      <c r="GZL14" s="81"/>
      <c r="GZM14" s="82"/>
      <c r="GZN14" s="83"/>
      <c r="GZO14" s="82"/>
      <c r="GZP14" s="81"/>
      <c r="GZQ14" s="81"/>
      <c r="GZR14" s="76"/>
      <c r="GZS14" s="84"/>
      <c r="GZT14" s="77"/>
      <c r="GZU14" s="77"/>
      <c r="GZV14" s="84"/>
      <c r="GZW14" s="80"/>
      <c r="GZX14" s="80"/>
      <c r="GZY14" s="77"/>
      <c r="GZZ14" s="77"/>
      <c r="HAA14" s="84"/>
      <c r="HAB14" s="80"/>
      <c r="HAC14" s="80"/>
      <c r="HAD14" s="77"/>
      <c r="HAE14" s="77"/>
      <c r="HAF14" s="84"/>
      <c r="HAG14" s="80"/>
      <c r="HAH14" s="80"/>
      <c r="HAI14" s="77"/>
      <c r="HAJ14" s="77"/>
      <c r="HAK14" s="84"/>
      <c r="HAL14" s="80"/>
      <c r="HAM14" s="80"/>
      <c r="HAN14" s="77"/>
      <c r="HAO14" s="77"/>
      <c r="HAP14" s="77"/>
      <c r="HAQ14" s="77"/>
      <c r="HAR14" s="77"/>
      <c r="HAS14" s="77"/>
      <c r="HAT14" s="78"/>
      <c r="HAU14" s="78"/>
      <c r="HAV14" s="118"/>
      <c r="HAW14" s="119"/>
      <c r="HAX14" s="119"/>
      <c r="HAY14" s="118"/>
      <c r="HAZ14" s="118"/>
      <c r="HBA14" s="81"/>
      <c r="HBB14" s="82"/>
      <c r="HBC14" s="81"/>
      <c r="HBD14" s="82"/>
      <c r="HBE14" s="83"/>
      <c r="HBF14" s="82"/>
      <c r="HBG14" s="81"/>
      <c r="HBH14" s="81"/>
      <c r="HBI14" s="76"/>
      <c r="HBJ14" s="84"/>
      <c r="HBK14" s="77"/>
      <c r="HBL14" s="77"/>
      <c r="HBM14" s="84"/>
      <c r="HBN14" s="80"/>
      <c r="HBO14" s="80"/>
      <c r="HBP14" s="77"/>
      <c r="HBQ14" s="77"/>
      <c r="HBR14" s="84"/>
      <c r="HBS14" s="80"/>
      <c r="HBT14" s="80"/>
      <c r="HBU14" s="77"/>
      <c r="HBV14" s="77"/>
      <c r="HBW14" s="84"/>
      <c r="HBX14" s="80"/>
      <c r="HBY14" s="80"/>
      <c r="HBZ14" s="77"/>
      <c r="HCA14" s="77"/>
      <c r="HCB14" s="84"/>
      <c r="HCC14" s="80"/>
      <c r="HCD14" s="80"/>
      <c r="HCE14" s="77"/>
      <c r="HCF14" s="77"/>
      <c r="HCG14" s="77"/>
      <c r="HCH14" s="77"/>
      <c r="HCI14" s="77"/>
      <c r="HCJ14" s="77"/>
      <c r="HCK14" s="78"/>
      <c r="HCL14" s="78"/>
      <c r="HCM14" s="118"/>
      <c r="HCN14" s="119"/>
      <c r="HCO14" s="119"/>
      <c r="HCP14" s="118"/>
      <c r="HCQ14" s="118"/>
      <c r="HCR14" s="81"/>
      <c r="HCS14" s="82"/>
      <c r="HCT14" s="81"/>
      <c r="HCU14" s="82"/>
      <c r="HCV14" s="83"/>
      <c r="HCW14" s="82"/>
      <c r="HCX14" s="81"/>
      <c r="HCY14" s="81"/>
      <c r="HCZ14" s="76"/>
      <c r="HDA14" s="84"/>
      <c r="HDB14" s="77"/>
      <c r="HDC14" s="77"/>
      <c r="HDD14" s="84"/>
      <c r="HDE14" s="80"/>
      <c r="HDF14" s="80"/>
      <c r="HDG14" s="77"/>
      <c r="HDH14" s="77"/>
      <c r="HDI14" s="84"/>
      <c r="HDJ14" s="80"/>
      <c r="HDK14" s="80"/>
      <c r="HDL14" s="77"/>
      <c r="HDM14" s="77"/>
      <c r="HDN14" s="84"/>
      <c r="HDO14" s="80"/>
      <c r="HDP14" s="80"/>
      <c r="HDQ14" s="77"/>
      <c r="HDR14" s="77"/>
      <c r="HDS14" s="84"/>
      <c r="HDT14" s="80"/>
      <c r="HDU14" s="80"/>
      <c r="HDV14" s="77"/>
      <c r="HDW14" s="77"/>
      <c r="HDX14" s="77"/>
      <c r="HDY14" s="77"/>
      <c r="HDZ14" s="77"/>
      <c r="HEA14" s="77"/>
      <c r="HEB14" s="78"/>
      <c r="HEC14" s="78"/>
      <c r="HED14" s="118"/>
      <c r="HEE14" s="119"/>
      <c r="HEF14" s="119"/>
      <c r="HEG14" s="118"/>
      <c r="HEH14" s="118"/>
      <c r="HEI14" s="81"/>
      <c r="HEJ14" s="82"/>
      <c r="HEK14" s="81"/>
      <c r="HEL14" s="82"/>
      <c r="HEM14" s="83"/>
      <c r="HEN14" s="82"/>
      <c r="HEO14" s="81"/>
      <c r="HEP14" s="81"/>
      <c r="HEQ14" s="76"/>
      <c r="HER14" s="84"/>
      <c r="HES14" s="77"/>
      <c r="HET14" s="77"/>
      <c r="HEU14" s="84"/>
      <c r="HEV14" s="80"/>
      <c r="HEW14" s="80"/>
      <c r="HEX14" s="77"/>
      <c r="HEY14" s="77"/>
      <c r="HEZ14" s="84"/>
      <c r="HFA14" s="80"/>
      <c r="HFB14" s="80"/>
      <c r="HFC14" s="77"/>
      <c r="HFD14" s="77"/>
      <c r="HFE14" s="84"/>
      <c r="HFF14" s="80"/>
      <c r="HFG14" s="80"/>
      <c r="HFH14" s="77"/>
      <c r="HFI14" s="77"/>
      <c r="HFJ14" s="84"/>
      <c r="HFK14" s="80"/>
      <c r="HFL14" s="80"/>
      <c r="HFM14" s="77"/>
      <c r="HFN14" s="77"/>
      <c r="HFO14" s="77"/>
      <c r="HFP14" s="77"/>
      <c r="HFQ14" s="77"/>
      <c r="HFR14" s="77"/>
      <c r="HFS14" s="78"/>
      <c r="HFT14" s="78"/>
      <c r="HFU14" s="118"/>
      <c r="HFV14" s="119"/>
      <c r="HFW14" s="119"/>
      <c r="HFX14" s="118"/>
      <c r="HFY14" s="118"/>
      <c r="HFZ14" s="81"/>
      <c r="HGA14" s="82"/>
      <c r="HGB14" s="81"/>
      <c r="HGC14" s="82"/>
      <c r="HGD14" s="83"/>
      <c r="HGE14" s="82"/>
      <c r="HGF14" s="81"/>
      <c r="HGG14" s="81"/>
      <c r="HGH14" s="76"/>
      <c r="HGI14" s="84"/>
      <c r="HGJ14" s="77"/>
      <c r="HGK14" s="77"/>
      <c r="HGL14" s="84"/>
      <c r="HGM14" s="80"/>
      <c r="HGN14" s="80"/>
      <c r="HGO14" s="77"/>
      <c r="HGP14" s="77"/>
      <c r="HGQ14" s="84"/>
      <c r="HGR14" s="80"/>
      <c r="HGS14" s="80"/>
      <c r="HGT14" s="77"/>
      <c r="HGU14" s="77"/>
      <c r="HGV14" s="84"/>
      <c r="HGW14" s="80"/>
      <c r="HGX14" s="80"/>
      <c r="HGY14" s="77"/>
      <c r="HGZ14" s="77"/>
      <c r="HHA14" s="84"/>
      <c r="HHB14" s="80"/>
      <c r="HHC14" s="80"/>
      <c r="HHD14" s="77"/>
      <c r="HHE14" s="77"/>
      <c r="HHF14" s="77"/>
      <c r="HHG14" s="77"/>
      <c r="HHH14" s="77"/>
      <c r="HHI14" s="77"/>
      <c r="HHJ14" s="78"/>
      <c r="HHK14" s="78"/>
      <c r="HHL14" s="118"/>
      <c r="HHM14" s="119"/>
      <c r="HHN14" s="119"/>
      <c r="HHO14" s="118"/>
      <c r="HHP14" s="118"/>
      <c r="HHQ14" s="81"/>
      <c r="HHR14" s="82"/>
      <c r="HHS14" s="81"/>
      <c r="HHT14" s="82"/>
      <c r="HHU14" s="83"/>
      <c r="HHV14" s="82"/>
      <c r="HHW14" s="81"/>
      <c r="HHX14" s="81"/>
      <c r="HHY14" s="76"/>
      <c r="HHZ14" s="84"/>
      <c r="HIA14" s="77"/>
      <c r="HIB14" s="77"/>
      <c r="HIC14" s="84"/>
      <c r="HID14" s="80"/>
      <c r="HIE14" s="80"/>
      <c r="HIF14" s="77"/>
      <c r="HIG14" s="77"/>
      <c r="HIH14" s="84"/>
      <c r="HII14" s="80"/>
      <c r="HIJ14" s="80"/>
      <c r="HIK14" s="77"/>
      <c r="HIL14" s="77"/>
      <c r="HIM14" s="84"/>
      <c r="HIN14" s="80"/>
      <c r="HIO14" s="80"/>
      <c r="HIP14" s="77"/>
      <c r="HIQ14" s="77"/>
      <c r="HIR14" s="84"/>
      <c r="HIS14" s="80"/>
      <c r="HIT14" s="80"/>
      <c r="HIU14" s="77"/>
      <c r="HIV14" s="77"/>
      <c r="HIW14" s="77"/>
      <c r="HIX14" s="77"/>
      <c r="HIY14" s="77"/>
      <c r="HIZ14" s="77"/>
      <c r="HJA14" s="78"/>
      <c r="HJB14" s="78"/>
      <c r="HJC14" s="118"/>
      <c r="HJD14" s="119"/>
      <c r="HJE14" s="119"/>
      <c r="HJF14" s="118"/>
      <c r="HJG14" s="118"/>
      <c r="HJH14" s="81"/>
      <c r="HJI14" s="82"/>
      <c r="HJJ14" s="81"/>
      <c r="HJK14" s="82"/>
      <c r="HJL14" s="83"/>
      <c r="HJM14" s="82"/>
      <c r="HJN14" s="81"/>
      <c r="HJO14" s="81"/>
      <c r="HJP14" s="76"/>
      <c r="HJQ14" s="84"/>
      <c r="HJR14" s="77"/>
      <c r="HJS14" s="77"/>
      <c r="HJT14" s="84"/>
      <c r="HJU14" s="80"/>
      <c r="HJV14" s="80"/>
      <c r="HJW14" s="77"/>
      <c r="HJX14" s="77"/>
      <c r="HJY14" s="84"/>
      <c r="HJZ14" s="80"/>
      <c r="HKA14" s="80"/>
      <c r="HKB14" s="77"/>
      <c r="HKC14" s="77"/>
      <c r="HKD14" s="84"/>
      <c r="HKE14" s="80"/>
      <c r="HKF14" s="80"/>
      <c r="HKG14" s="77"/>
      <c r="HKH14" s="77"/>
      <c r="HKI14" s="84"/>
      <c r="HKJ14" s="80"/>
      <c r="HKK14" s="80"/>
      <c r="HKL14" s="77"/>
      <c r="HKM14" s="77"/>
      <c r="HKN14" s="77"/>
      <c r="HKO14" s="77"/>
      <c r="HKP14" s="77"/>
      <c r="HKQ14" s="77"/>
      <c r="HKR14" s="78"/>
      <c r="HKS14" s="78"/>
      <c r="HKT14" s="118"/>
      <c r="HKU14" s="119"/>
      <c r="HKV14" s="119"/>
      <c r="HKW14" s="118"/>
      <c r="HKX14" s="118"/>
      <c r="HKY14" s="81"/>
      <c r="HKZ14" s="82"/>
      <c r="HLA14" s="81"/>
      <c r="HLB14" s="82"/>
      <c r="HLC14" s="83"/>
      <c r="HLD14" s="82"/>
      <c r="HLE14" s="81"/>
      <c r="HLF14" s="81"/>
      <c r="HLG14" s="76"/>
      <c r="HLH14" s="84"/>
      <c r="HLI14" s="77"/>
      <c r="HLJ14" s="77"/>
      <c r="HLK14" s="84"/>
      <c r="HLL14" s="80"/>
      <c r="HLM14" s="80"/>
      <c r="HLN14" s="77"/>
      <c r="HLO14" s="77"/>
      <c r="HLP14" s="84"/>
      <c r="HLQ14" s="80"/>
      <c r="HLR14" s="80"/>
      <c r="HLS14" s="77"/>
      <c r="HLT14" s="77"/>
      <c r="HLU14" s="84"/>
      <c r="HLV14" s="80"/>
      <c r="HLW14" s="80"/>
      <c r="HLX14" s="77"/>
      <c r="HLY14" s="77"/>
      <c r="HLZ14" s="84"/>
      <c r="HMA14" s="80"/>
      <c r="HMB14" s="80"/>
      <c r="HMC14" s="77"/>
      <c r="HMD14" s="77"/>
      <c r="HME14" s="77"/>
      <c r="HMF14" s="77"/>
      <c r="HMG14" s="77"/>
      <c r="HMH14" s="77"/>
      <c r="HMI14" s="78"/>
      <c r="HMJ14" s="78"/>
      <c r="HMK14" s="118"/>
      <c r="HML14" s="119"/>
      <c r="HMM14" s="119"/>
      <c r="HMN14" s="118"/>
      <c r="HMO14" s="118"/>
      <c r="HMP14" s="81"/>
      <c r="HMQ14" s="82"/>
      <c r="HMR14" s="81"/>
      <c r="HMS14" s="82"/>
      <c r="HMT14" s="83"/>
      <c r="HMU14" s="82"/>
      <c r="HMV14" s="81"/>
      <c r="HMW14" s="81"/>
      <c r="HMX14" s="76"/>
      <c r="HMY14" s="84"/>
      <c r="HMZ14" s="77"/>
      <c r="HNA14" s="77"/>
      <c r="HNB14" s="84"/>
      <c r="HNC14" s="80"/>
      <c r="HND14" s="80"/>
      <c r="HNE14" s="77"/>
      <c r="HNF14" s="77"/>
      <c r="HNG14" s="84"/>
      <c r="HNH14" s="80"/>
      <c r="HNI14" s="80"/>
      <c r="HNJ14" s="77"/>
      <c r="HNK14" s="77"/>
      <c r="HNL14" s="84"/>
      <c r="HNM14" s="80"/>
      <c r="HNN14" s="80"/>
      <c r="HNO14" s="77"/>
      <c r="HNP14" s="77"/>
      <c r="HNQ14" s="84"/>
      <c r="HNR14" s="80"/>
      <c r="HNS14" s="80"/>
      <c r="HNT14" s="77"/>
      <c r="HNU14" s="77"/>
      <c r="HNV14" s="77"/>
      <c r="HNW14" s="77"/>
      <c r="HNX14" s="77"/>
      <c r="HNY14" s="77"/>
      <c r="HNZ14" s="78"/>
      <c r="HOA14" s="78"/>
      <c r="HOB14" s="118"/>
      <c r="HOC14" s="119"/>
      <c r="HOD14" s="119"/>
      <c r="HOE14" s="118"/>
      <c r="HOF14" s="118"/>
      <c r="HOG14" s="81"/>
      <c r="HOH14" s="82"/>
      <c r="HOI14" s="81"/>
      <c r="HOJ14" s="82"/>
      <c r="HOK14" s="83"/>
      <c r="HOL14" s="82"/>
      <c r="HOM14" s="81"/>
      <c r="HON14" s="81"/>
      <c r="HOO14" s="76"/>
      <c r="HOP14" s="84"/>
      <c r="HOQ14" s="77"/>
      <c r="HOR14" s="77"/>
      <c r="HOS14" s="84"/>
      <c r="HOT14" s="80"/>
      <c r="HOU14" s="80"/>
      <c r="HOV14" s="77"/>
      <c r="HOW14" s="77"/>
      <c r="HOX14" s="84"/>
      <c r="HOY14" s="80"/>
      <c r="HOZ14" s="80"/>
      <c r="HPA14" s="77"/>
      <c r="HPB14" s="77"/>
      <c r="HPC14" s="84"/>
      <c r="HPD14" s="80"/>
      <c r="HPE14" s="80"/>
      <c r="HPF14" s="77"/>
      <c r="HPG14" s="77"/>
      <c r="HPH14" s="84"/>
      <c r="HPI14" s="80"/>
      <c r="HPJ14" s="80"/>
      <c r="HPK14" s="77"/>
      <c r="HPL14" s="77"/>
      <c r="HPM14" s="77"/>
      <c r="HPN14" s="77"/>
      <c r="HPO14" s="77"/>
      <c r="HPP14" s="77"/>
      <c r="HPQ14" s="78"/>
      <c r="HPR14" s="78"/>
      <c r="HPS14" s="118"/>
      <c r="HPT14" s="119"/>
      <c r="HPU14" s="119"/>
      <c r="HPV14" s="118"/>
      <c r="HPW14" s="118"/>
      <c r="HPX14" s="81"/>
      <c r="HPY14" s="82"/>
      <c r="HPZ14" s="81"/>
      <c r="HQA14" s="82"/>
      <c r="HQB14" s="83"/>
      <c r="HQC14" s="82"/>
      <c r="HQD14" s="81"/>
      <c r="HQE14" s="81"/>
      <c r="HQF14" s="76"/>
      <c r="HQG14" s="84"/>
      <c r="HQH14" s="77"/>
      <c r="HQI14" s="77"/>
      <c r="HQJ14" s="84"/>
      <c r="HQK14" s="80"/>
      <c r="HQL14" s="80"/>
      <c r="HQM14" s="77"/>
      <c r="HQN14" s="77"/>
      <c r="HQO14" s="84"/>
      <c r="HQP14" s="80"/>
      <c r="HQQ14" s="80"/>
      <c r="HQR14" s="77"/>
      <c r="HQS14" s="77"/>
      <c r="HQT14" s="84"/>
      <c r="HQU14" s="80"/>
      <c r="HQV14" s="80"/>
      <c r="HQW14" s="77"/>
      <c r="HQX14" s="77"/>
      <c r="HQY14" s="84"/>
      <c r="HQZ14" s="80"/>
      <c r="HRA14" s="80"/>
      <c r="HRB14" s="77"/>
      <c r="HRC14" s="77"/>
      <c r="HRD14" s="77"/>
      <c r="HRE14" s="77"/>
      <c r="HRF14" s="77"/>
      <c r="HRG14" s="77"/>
      <c r="HRH14" s="78"/>
      <c r="HRI14" s="78"/>
      <c r="HRJ14" s="118"/>
      <c r="HRK14" s="119"/>
      <c r="HRL14" s="119"/>
      <c r="HRM14" s="118"/>
      <c r="HRN14" s="118"/>
      <c r="HRO14" s="81"/>
      <c r="HRP14" s="82"/>
      <c r="HRQ14" s="81"/>
      <c r="HRR14" s="82"/>
      <c r="HRS14" s="83"/>
      <c r="HRT14" s="82"/>
      <c r="HRU14" s="81"/>
      <c r="HRV14" s="81"/>
      <c r="HRW14" s="76"/>
      <c r="HRX14" s="84"/>
      <c r="HRY14" s="77"/>
      <c r="HRZ14" s="77"/>
      <c r="HSA14" s="84"/>
      <c r="HSB14" s="80"/>
      <c r="HSC14" s="80"/>
      <c r="HSD14" s="77"/>
      <c r="HSE14" s="77"/>
      <c r="HSF14" s="84"/>
      <c r="HSG14" s="80"/>
      <c r="HSH14" s="80"/>
      <c r="HSI14" s="77"/>
      <c r="HSJ14" s="77"/>
      <c r="HSK14" s="84"/>
      <c r="HSL14" s="80"/>
      <c r="HSM14" s="80"/>
      <c r="HSN14" s="77"/>
      <c r="HSO14" s="77"/>
      <c r="HSP14" s="84"/>
      <c r="HSQ14" s="80"/>
      <c r="HSR14" s="80"/>
      <c r="HSS14" s="77"/>
      <c r="HST14" s="77"/>
      <c r="HSU14" s="77"/>
      <c r="HSV14" s="77"/>
      <c r="HSW14" s="77"/>
      <c r="HSX14" s="77"/>
      <c r="HSY14" s="78"/>
      <c r="HSZ14" s="78"/>
      <c r="HTA14" s="118"/>
      <c r="HTB14" s="119"/>
      <c r="HTC14" s="119"/>
      <c r="HTD14" s="118"/>
      <c r="HTE14" s="118"/>
      <c r="HTF14" s="81"/>
      <c r="HTG14" s="82"/>
      <c r="HTH14" s="81"/>
      <c r="HTI14" s="82"/>
      <c r="HTJ14" s="83"/>
      <c r="HTK14" s="82"/>
      <c r="HTL14" s="81"/>
      <c r="HTM14" s="81"/>
      <c r="HTN14" s="76"/>
      <c r="HTO14" s="84"/>
      <c r="HTP14" s="77"/>
      <c r="HTQ14" s="77"/>
      <c r="HTR14" s="84"/>
      <c r="HTS14" s="80"/>
      <c r="HTT14" s="80"/>
      <c r="HTU14" s="77"/>
      <c r="HTV14" s="77"/>
      <c r="HTW14" s="84"/>
      <c r="HTX14" s="80"/>
      <c r="HTY14" s="80"/>
      <c r="HTZ14" s="77"/>
      <c r="HUA14" s="77"/>
      <c r="HUB14" s="84"/>
      <c r="HUC14" s="80"/>
      <c r="HUD14" s="80"/>
      <c r="HUE14" s="77"/>
      <c r="HUF14" s="77"/>
      <c r="HUG14" s="84"/>
      <c r="HUH14" s="80"/>
      <c r="HUI14" s="80"/>
      <c r="HUJ14" s="77"/>
      <c r="HUK14" s="77"/>
      <c r="HUL14" s="77"/>
      <c r="HUM14" s="77"/>
      <c r="HUN14" s="77"/>
      <c r="HUO14" s="77"/>
      <c r="HUP14" s="78"/>
      <c r="HUQ14" s="78"/>
      <c r="HUR14" s="118"/>
      <c r="HUS14" s="119"/>
      <c r="HUT14" s="119"/>
      <c r="HUU14" s="118"/>
      <c r="HUV14" s="118"/>
      <c r="HUW14" s="81"/>
      <c r="HUX14" s="82"/>
      <c r="HUY14" s="81"/>
      <c r="HUZ14" s="82"/>
      <c r="HVA14" s="83"/>
      <c r="HVB14" s="82"/>
      <c r="HVC14" s="81"/>
      <c r="HVD14" s="81"/>
      <c r="HVE14" s="76"/>
      <c r="HVF14" s="84"/>
      <c r="HVG14" s="77"/>
      <c r="HVH14" s="77"/>
      <c r="HVI14" s="84"/>
      <c r="HVJ14" s="80"/>
      <c r="HVK14" s="80"/>
      <c r="HVL14" s="77"/>
      <c r="HVM14" s="77"/>
      <c r="HVN14" s="84"/>
      <c r="HVO14" s="80"/>
      <c r="HVP14" s="80"/>
      <c r="HVQ14" s="77"/>
      <c r="HVR14" s="77"/>
      <c r="HVS14" s="84"/>
      <c r="HVT14" s="80"/>
      <c r="HVU14" s="80"/>
      <c r="HVV14" s="77"/>
      <c r="HVW14" s="77"/>
      <c r="HVX14" s="84"/>
      <c r="HVY14" s="80"/>
      <c r="HVZ14" s="80"/>
      <c r="HWA14" s="77"/>
      <c r="HWB14" s="77"/>
      <c r="HWC14" s="77"/>
      <c r="HWD14" s="77"/>
      <c r="HWE14" s="77"/>
      <c r="HWF14" s="77"/>
      <c r="HWG14" s="78"/>
      <c r="HWH14" s="78"/>
      <c r="HWI14" s="118"/>
      <c r="HWJ14" s="119"/>
      <c r="HWK14" s="119"/>
      <c r="HWL14" s="118"/>
      <c r="HWM14" s="118"/>
      <c r="HWN14" s="81"/>
      <c r="HWO14" s="82"/>
      <c r="HWP14" s="81"/>
      <c r="HWQ14" s="82"/>
      <c r="HWR14" s="83"/>
      <c r="HWS14" s="82"/>
      <c r="HWT14" s="81"/>
      <c r="HWU14" s="81"/>
      <c r="HWV14" s="76"/>
      <c r="HWW14" s="84"/>
      <c r="HWX14" s="77"/>
      <c r="HWY14" s="77"/>
      <c r="HWZ14" s="84"/>
      <c r="HXA14" s="80"/>
      <c r="HXB14" s="80"/>
      <c r="HXC14" s="77"/>
      <c r="HXD14" s="77"/>
      <c r="HXE14" s="84"/>
      <c r="HXF14" s="80"/>
      <c r="HXG14" s="80"/>
      <c r="HXH14" s="77"/>
      <c r="HXI14" s="77"/>
      <c r="HXJ14" s="84"/>
      <c r="HXK14" s="80"/>
      <c r="HXL14" s="80"/>
      <c r="HXM14" s="77"/>
      <c r="HXN14" s="77"/>
      <c r="HXO14" s="84"/>
      <c r="HXP14" s="80"/>
      <c r="HXQ14" s="80"/>
      <c r="HXR14" s="77"/>
      <c r="HXS14" s="77"/>
      <c r="HXT14" s="77"/>
      <c r="HXU14" s="77"/>
      <c r="HXV14" s="77"/>
      <c r="HXW14" s="77"/>
      <c r="HXX14" s="78"/>
      <c r="HXY14" s="78"/>
      <c r="HXZ14" s="118"/>
      <c r="HYA14" s="119"/>
      <c r="HYB14" s="119"/>
      <c r="HYC14" s="118"/>
      <c r="HYD14" s="118"/>
      <c r="HYE14" s="81"/>
      <c r="HYF14" s="82"/>
      <c r="HYG14" s="81"/>
      <c r="HYH14" s="82"/>
      <c r="HYI14" s="83"/>
      <c r="HYJ14" s="82"/>
      <c r="HYK14" s="81"/>
      <c r="HYL14" s="81"/>
      <c r="HYM14" s="76"/>
      <c r="HYN14" s="84"/>
      <c r="HYO14" s="77"/>
      <c r="HYP14" s="77"/>
      <c r="HYQ14" s="84"/>
      <c r="HYR14" s="80"/>
      <c r="HYS14" s="80"/>
      <c r="HYT14" s="77"/>
      <c r="HYU14" s="77"/>
      <c r="HYV14" s="84"/>
      <c r="HYW14" s="80"/>
      <c r="HYX14" s="80"/>
      <c r="HYY14" s="77"/>
      <c r="HYZ14" s="77"/>
      <c r="HZA14" s="84"/>
      <c r="HZB14" s="80"/>
      <c r="HZC14" s="80"/>
      <c r="HZD14" s="77"/>
      <c r="HZE14" s="77"/>
      <c r="HZF14" s="84"/>
      <c r="HZG14" s="80"/>
      <c r="HZH14" s="80"/>
      <c r="HZI14" s="77"/>
      <c r="HZJ14" s="77"/>
      <c r="HZK14" s="77"/>
      <c r="HZL14" s="77"/>
      <c r="HZM14" s="77"/>
      <c r="HZN14" s="77"/>
      <c r="HZO14" s="78"/>
      <c r="HZP14" s="78"/>
      <c r="HZQ14" s="118"/>
      <c r="HZR14" s="119"/>
      <c r="HZS14" s="119"/>
      <c r="HZT14" s="118"/>
      <c r="HZU14" s="118"/>
      <c r="HZV14" s="81"/>
      <c r="HZW14" s="82"/>
      <c r="HZX14" s="81"/>
      <c r="HZY14" s="82"/>
      <c r="HZZ14" s="83"/>
      <c r="IAA14" s="82"/>
      <c r="IAB14" s="81"/>
      <c r="IAC14" s="81"/>
      <c r="IAD14" s="76"/>
      <c r="IAE14" s="84"/>
      <c r="IAF14" s="77"/>
      <c r="IAG14" s="77"/>
      <c r="IAH14" s="84"/>
      <c r="IAI14" s="80"/>
      <c r="IAJ14" s="80"/>
      <c r="IAK14" s="77"/>
      <c r="IAL14" s="77"/>
      <c r="IAM14" s="84"/>
      <c r="IAN14" s="80"/>
      <c r="IAO14" s="80"/>
      <c r="IAP14" s="77"/>
      <c r="IAQ14" s="77"/>
      <c r="IAR14" s="84"/>
      <c r="IAS14" s="80"/>
      <c r="IAT14" s="80"/>
      <c r="IAU14" s="77"/>
      <c r="IAV14" s="77"/>
      <c r="IAW14" s="84"/>
      <c r="IAX14" s="80"/>
      <c r="IAY14" s="80"/>
      <c r="IAZ14" s="77"/>
      <c r="IBA14" s="77"/>
      <c r="IBB14" s="77"/>
      <c r="IBC14" s="77"/>
      <c r="IBD14" s="77"/>
      <c r="IBE14" s="77"/>
      <c r="IBF14" s="78"/>
      <c r="IBG14" s="78"/>
      <c r="IBH14" s="118"/>
      <c r="IBI14" s="119"/>
      <c r="IBJ14" s="119"/>
      <c r="IBK14" s="118"/>
      <c r="IBL14" s="118"/>
      <c r="IBM14" s="81"/>
      <c r="IBN14" s="82"/>
      <c r="IBO14" s="81"/>
      <c r="IBP14" s="82"/>
      <c r="IBQ14" s="83"/>
      <c r="IBR14" s="82"/>
      <c r="IBS14" s="81"/>
      <c r="IBT14" s="81"/>
      <c r="IBU14" s="76"/>
      <c r="IBV14" s="84"/>
      <c r="IBW14" s="77"/>
      <c r="IBX14" s="77"/>
      <c r="IBY14" s="84"/>
      <c r="IBZ14" s="80"/>
      <c r="ICA14" s="80"/>
      <c r="ICB14" s="77"/>
      <c r="ICC14" s="77"/>
      <c r="ICD14" s="84"/>
      <c r="ICE14" s="80"/>
      <c r="ICF14" s="80"/>
      <c r="ICG14" s="77"/>
      <c r="ICH14" s="77"/>
      <c r="ICI14" s="84"/>
      <c r="ICJ14" s="80"/>
      <c r="ICK14" s="80"/>
      <c r="ICL14" s="77"/>
      <c r="ICM14" s="77"/>
      <c r="ICN14" s="84"/>
      <c r="ICO14" s="80"/>
      <c r="ICP14" s="80"/>
      <c r="ICQ14" s="77"/>
      <c r="ICR14" s="77"/>
      <c r="ICS14" s="77"/>
      <c r="ICT14" s="77"/>
      <c r="ICU14" s="77"/>
      <c r="ICV14" s="77"/>
      <c r="ICW14" s="78"/>
      <c r="ICX14" s="78"/>
      <c r="ICY14" s="118"/>
      <c r="ICZ14" s="119"/>
      <c r="IDA14" s="119"/>
      <c r="IDB14" s="118"/>
      <c r="IDC14" s="118"/>
      <c r="IDD14" s="81"/>
      <c r="IDE14" s="82"/>
      <c r="IDF14" s="81"/>
      <c r="IDG14" s="82"/>
      <c r="IDH14" s="83"/>
      <c r="IDI14" s="82"/>
      <c r="IDJ14" s="81"/>
      <c r="IDK14" s="81"/>
      <c r="IDL14" s="76"/>
      <c r="IDM14" s="84"/>
      <c r="IDN14" s="77"/>
      <c r="IDO14" s="77"/>
      <c r="IDP14" s="84"/>
      <c r="IDQ14" s="80"/>
      <c r="IDR14" s="80"/>
      <c r="IDS14" s="77"/>
      <c r="IDT14" s="77"/>
      <c r="IDU14" s="84"/>
      <c r="IDV14" s="80"/>
      <c r="IDW14" s="80"/>
      <c r="IDX14" s="77"/>
      <c r="IDY14" s="77"/>
      <c r="IDZ14" s="84"/>
      <c r="IEA14" s="80"/>
      <c r="IEB14" s="80"/>
      <c r="IEC14" s="77"/>
      <c r="IED14" s="77"/>
      <c r="IEE14" s="84"/>
      <c r="IEF14" s="80"/>
      <c r="IEG14" s="80"/>
      <c r="IEH14" s="77"/>
      <c r="IEI14" s="77"/>
      <c r="IEJ14" s="77"/>
      <c r="IEK14" s="77"/>
      <c r="IEL14" s="77"/>
      <c r="IEM14" s="77"/>
      <c r="IEN14" s="78"/>
      <c r="IEO14" s="78"/>
      <c r="IEP14" s="118"/>
      <c r="IEQ14" s="119"/>
      <c r="IER14" s="119"/>
      <c r="IES14" s="118"/>
      <c r="IET14" s="118"/>
      <c r="IEU14" s="81"/>
      <c r="IEV14" s="82"/>
      <c r="IEW14" s="81"/>
      <c r="IEX14" s="82"/>
      <c r="IEY14" s="83"/>
      <c r="IEZ14" s="82"/>
      <c r="IFA14" s="81"/>
      <c r="IFB14" s="81"/>
      <c r="IFC14" s="76"/>
      <c r="IFD14" s="84"/>
      <c r="IFE14" s="77"/>
      <c r="IFF14" s="77"/>
      <c r="IFG14" s="84"/>
      <c r="IFH14" s="80"/>
      <c r="IFI14" s="80"/>
      <c r="IFJ14" s="77"/>
      <c r="IFK14" s="77"/>
      <c r="IFL14" s="84"/>
      <c r="IFM14" s="80"/>
      <c r="IFN14" s="80"/>
      <c r="IFO14" s="77"/>
      <c r="IFP14" s="77"/>
      <c r="IFQ14" s="84"/>
      <c r="IFR14" s="80"/>
      <c r="IFS14" s="80"/>
      <c r="IFT14" s="77"/>
      <c r="IFU14" s="77"/>
      <c r="IFV14" s="84"/>
      <c r="IFW14" s="80"/>
      <c r="IFX14" s="80"/>
      <c r="IFY14" s="77"/>
      <c r="IFZ14" s="77"/>
      <c r="IGA14" s="77"/>
      <c r="IGB14" s="77"/>
      <c r="IGC14" s="77"/>
      <c r="IGD14" s="77"/>
      <c r="IGE14" s="78"/>
      <c r="IGF14" s="78"/>
      <c r="IGG14" s="118"/>
      <c r="IGH14" s="119"/>
      <c r="IGI14" s="119"/>
      <c r="IGJ14" s="118"/>
      <c r="IGK14" s="118"/>
      <c r="IGL14" s="81"/>
      <c r="IGM14" s="82"/>
      <c r="IGN14" s="81"/>
      <c r="IGO14" s="82"/>
      <c r="IGP14" s="83"/>
      <c r="IGQ14" s="82"/>
      <c r="IGR14" s="81"/>
      <c r="IGS14" s="81"/>
      <c r="IGT14" s="76"/>
      <c r="IGU14" s="84"/>
      <c r="IGV14" s="77"/>
      <c r="IGW14" s="77"/>
      <c r="IGX14" s="84"/>
      <c r="IGY14" s="80"/>
      <c r="IGZ14" s="80"/>
      <c r="IHA14" s="77"/>
      <c r="IHB14" s="77"/>
      <c r="IHC14" s="84"/>
      <c r="IHD14" s="80"/>
      <c r="IHE14" s="80"/>
      <c r="IHF14" s="77"/>
      <c r="IHG14" s="77"/>
      <c r="IHH14" s="84"/>
      <c r="IHI14" s="80"/>
      <c r="IHJ14" s="80"/>
      <c r="IHK14" s="77"/>
      <c r="IHL14" s="77"/>
      <c r="IHM14" s="84"/>
      <c r="IHN14" s="80"/>
      <c r="IHO14" s="80"/>
      <c r="IHP14" s="77"/>
      <c r="IHQ14" s="77"/>
      <c r="IHR14" s="77"/>
      <c r="IHS14" s="77"/>
      <c r="IHT14" s="77"/>
      <c r="IHU14" s="77"/>
      <c r="IHV14" s="78"/>
      <c r="IHW14" s="78"/>
      <c r="IHX14" s="118"/>
      <c r="IHY14" s="119"/>
      <c r="IHZ14" s="119"/>
      <c r="IIA14" s="118"/>
      <c r="IIB14" s="118"/>
      <c r="IIC14" s="81"/>
      <c r="IID14" s="82"/>
      <c r="IIE14" s="81"/>
      <c r="IIF14" s="82"/>
      <c r="IIG14" s="83"/>
      <c r="IIH14" s="82"/>
      <c r="III14" s="81"/>
      <c r="IIJ14" s="81"/>
      <c r="IIK14" s="76"/>
      <c r="IIL14" s="84"/>
      <c r="IIM14" s="77"/>
      <c r="IIN14" s="77"/>
      <c r="IIO14" s="84"/>
      <c r="IIP14" s="80"/>
      <c r="IIQ14" s="80"/>
      <c r="IIR14" s="77"/>
      <c r="IIS14" s="77"/>
      <c r="IIT14" s="84"/>
      <c r="IIU14" s="80"/>
      <c r="IIV14" s="80"/>
      <c r="IIW14" s="77"/>
      <c r="IIX14" s="77"/>
      <c r="IIY14" s="84"/>
      <c r="IIZ14" s="80"/>
      <c r="IJA14" s="80"/>
      <c r="IJB14" s="77"/>
      <c r="IJC14" s="77"/>
      <c r="IJD14" s="84"/>
      <c r="IJE14" s="80"/>
      <c r="IJF14" s="80"/>
      <c r="IJG14" s="77"/>
      <c r="IJH14" s="77"/>
      <c r="IJI14" s="77"/>
      <c r="IJJ14" s="77"/>
      <c r="IJK14" s="77"/>
      <c r="IJL14" s="77"/>
      <c r="IJM14" s="78"/>
      <c r="IJN14" s="78"/>
      <c r="IJO14" s="118"/>
      <c r="IJP14" s="119"/>
      <c r="IJQ14" s="119"/>
      <c r="IJR14" s="118"/>
      <c r="IJS14" s="118"/>
      <c r="IJT14" s="81"/>
      <c r="IJU14" s="82"/>
      <c r="IJV14" s="81"/>
      <c r="IJW14" s="82"/>
      <c r="IJX14" s="83"/>
      <c r="IJY14" s="82"/>
      <c r="IJZ14" s="81"/>
      <c r="IKA14" s="81"/>
      <c r="IKB14" s="76"/>
      <c r="IKC14" s="84"/>
      <c r="IKD14" s="77"/>
      <c r="IKE14" s="77"/>
      <c r="IKF14" s="84"/>
      <c r="IKG14" s="80"/>
      <c r="IKH14" s="80"/>
      <c r="IKI14" s="77"/>
      <c r="IKJ14" s="77"/>
      <c r="IKK14" s="84"/>
      <c r="IKL14" s="80"/>
      <c r="IKM14" s="80"/>
      <c r="IKN14" s="77"/>
      <c r="IKO14" s="77"/>
      <c r="IKP14" s="84"/>
      <c r="IKQ14" s="80"/>
      <c r="IKR14" s="80"/>
      <c r="IKS14" s="77"/>
      <c r="IKT14" s="77"/>
      <c r="IKU14" s="84"/>
      <c r="IKV14" s="80"/>
      <c r="IKW14" s="80"/>
      <c r="IKX14" s="77"/>
      <c r="IKY14" s="77"/>
      <c r="IKZ14" s="77"/>
      <c r="ILA14" s="77"/>
      <c r="ILB14" s="77"/>
      <c r="ILC14" s="77"/>
      <c r="ILD14" s="78"/>
      <c r="ILE14" s="78"/>
      <c r="ILF14" s="118"/>
      <c r="ILG14" s="119"/>
      <c r="ILH14" s="119"/>
      <c r="ILI14" s="118"/>
      <c r="ILJ14" s="118"/>
      <c r="ILK14" s="81"/>
      <c r="ILL14" s="82"/>
      <c r="ILM14" s="81"/>
      <c r="ILN14" s="82"/>
      <c r="ILO14" s="83"/>
      <c r="ILP14" s="82"/>
      <c r="ILQ14" s="81"/>
      <c r="ILR14" s="81"/>
      <c r="ILS14" s="76"/>
      <c r="ILT14" s="84"/>
      <c r="ILU14" s="77"/>
      <c r="ILV14" s="77"/>
      <c r="ILW14" s="84"/>
      <c r="ILX14" s="80"/>
      <c r="ILY14" s="80"/>
      <c r="ILZ14" s="77"/>
      <c r="IMA14" s="77"/>
      <c r="IMB14" s="84"/>
      <c r="IMC14" s="80"/>
      <c r="IMD14" s="80"/>
      <c r="IME14" s="77"/>
      <c r="IMF14" s="77"/>
      <c r="IMG14" s="84"/>
      <c r="IMH14" s="80"/>
      <c r="IMI14" s="80"/>
      <c r="IMJ14" s="77"/>
      <c r="IMK14" s="77"/>
      <c r="IML14" s="84"/>
      <c r="IMM14" s="80"/>
      <c r="IMN14" s="80"/>
      <c r="IMO14" s="77"/>
      <c r="IMP14" s="77"/>
      <c r="IMQ14" s="77"/>
      <c r="IMR14" s="77"/>
      <c r="IMS14" s="77"/>
      <c r="IMT14" s="77"/>
      <c r="IMU14" s="78"/>
      <c r="IMV14" s="78"/>
      <c r="IMW14" s="118"/>
      <c r="IMX14" s="119"/>
      <c r="IMY14" s="119"/>
      <c r="IMZ14" s="118"/>
      <c r="INA14" s="118"/>
      <c r="INB14" s="81"/>
      <c r="INC14" s="82"/>
      <c r="IND14" s="81"/>
      <c r="INE14" s="82"/>
      <c r="INF14" s="83"/>
      <c r="ING14" s="82"/>
      <c r="INH14" s="81"/>
      <c r="INI14" s="81"/>
      <c r="INJ14" s="76"/>
      <c r="INK14" s="84"/>
      <c r="INL14" s="77"/>
      <c r="INM14" s="77"/>
      <c r="INN14" s="84"/>
      <c r="INO14" s="80"/>
      <c r="INP14" s="80"/>
      <c r="INQ14" s="77"/>
      <c r="INR14" s="77"/>
      <c r="INS14" s="84"/>
      <c r="INT14" s="80"/>
      <c r="INU14" s="80"/>
      <c r="INV14" s="77"/>
      <c r="INW14" s="77"/>
      <c r="INX14" s="84"/>
      <c r="INY14" s="80"/>
      <c r="INZ14" s="80"/>
      <c r="IOA14" s="77"/>
      <c r="IOB14" s="77"/>
      <c r="IOC14" s="84"/>
      <c r="IOD14" s="80"/>
      <c r="IOE14" s="80"/>
      <c r="IOF14" s="77"/>
      <c r="IOG14" s="77"/>
      <c r="IOH14" s="77"/>
      <c r="IOI14" s="77"/>
      <c r="IOJ14" s="77"/>
      <c r="IOK14" s="77"/>
      <c r="IOL14" s="78"/>
      <c r="IOM14" s="78"/>
      <c r="ION14" s="118"/>
      <c r="IOO14" s="119"/>
      <c r="IOP14" s="119"/>
      <c r="IOQ14" s="118"/>
      <c r="IOR14" s="118"/>
      <c r="IOS14" s="81"/>
      <c r="IOT14" s="82"/>
      <c r="IOU14" s="81"/>
      <c r="IOV14" s="82"/>
      <c r="IOW14" s="83"/>
      <c r="IOX14" s="82"/>
      <c r="IOY14" s="81"/>
      <c r="IOZ14" s="81"/>
      <c r="IPA14" s="76"/>
      <c r="IPB14" s="84"/>
      <c r="IPC14" s="77"/>
      <c r="IPD14" s="77"/>
      <c r="IPE14" s="84"/>
      <c r="IPF14" s="80"/>
      <c r="IPG14" s="80"/>
      <c r="IPH14" s="77"/>
      <c r="IPI14" s="77"/>
      <c r="IPJ14" s="84"/>
      <c r="IPK14" s="80"/>
      <c r="IPL14" s="80"/>
      <c r="IPM14" s="77"/>
      <c r="IPN14" s="77"/>
      <c r="IPO14" s="84"/>
      <c r="IPP14" s="80"/>
      <c r="IPQ14" s="80"/>
      <c r="IPR14" s="77"/>
      <c r="IPS14" s="77"/>
      <c r="IPT14" s="84"/>
      <c r="IPU14" s="80"/>
      <c r="IPV14" s="80"/>
      <c r="IPW14" s="77"/>
      <c r="IPX14" s="77"/>
      <c r="IPY14" s="77"/>
      <c r="IPZ14" s="77"/>
      <c r="IQA14" s="77"/>
      <c r="IQB14" s="77"/>
      <c r="IQC14" s="78"/>
      <c r="IQD14" s="78"/>
      <c r="IQE14" s="118"/>
      <c r="IQF14" s="119"/>
      <c r="IQG14" s="119"/>
      <c r="IQH14" s="118"/>
      <c r="IQI14" s="118"/>
      <c r="IQJ14" s="81"/>
      <c r="IQK14" s="82"/>
      <c r="IQL14" s="81"/>
      <c r="IQM14" s="82"/>
      <c r="IQN14" s="83"/>
      <c r="IQO14" s="82"/>
      <c r="IQP14" s="81"/>
      <c r="IQQ14" s="81"/>
      <c r="IQR14" s="76"/>
      <c r="IQS14" s="84"/>
      <c r="IQT14" s="77"/>
      <c r="IQU14" s="77"/>
      <c r="IQV14" s="84"/>
      <c r="IQW14" s="80"/>
      <c r="IQX14" s="80"/>
      <c r="IQY14" s="77"/>
      <c r="IQZ14" s="77"/>
      <c r="IRA14" s="84"/>
      <c r="IRB14" s="80"/>
      <c r="IRC14" s="80"/>
      <c r="IRD14" s="77"/>
      <c r="IRE14" s="77"/>
      <c r="IRF14" s="84"/>
      <c r="IRG14" s="80"/>
      <c r="IRH14" s="80"/>
      <c r="IRI14" s="77"/>
      <c r="IRJ14" s="77"/>
      <c r="IRK14" s="84"/>
      <c r="IRL14" s="80"/>
      <c r="IRM14" s="80"/>
      <c r="IRN14" s="77"/>
      <c r="IRO14" s="77"/>
      <c r="IRP14" s="77"/>
      <c r="IRQ14" s="77"/>
      <c r="IRR14" s="77"/>
      <c r="IRS14" s="77"/>
      <c r="IRT14" s="78"/>
      <c r="IRU14" s="78"/>
      <c r="IRV14" s="118"/>
      <c r="IRW14" s="119"/>
      <c r="IRX14" s="119"/>
      <c r="IRY14" s="118"/>
      <c r="IRZ14" s="118"/>
      <c r="ISA14" s="81"/>
      <c r="ISB14" s="82"/>
      <c r="ISC14" s="81"/>
      <c r="ISD14" s="82"/>
      <c r="ISE14" s="83"/>
      <c r="ISF14" s="82"/>
      <c r="ISG14" s="81"/>
      <c r="ISH14" s="81"/>
      <c r="ISI14" s="76"/>
      <c r="ISJ14" s="84"/>
      <c r="ISK14" s="77"/>
      <c r="ISL14" s="77"/>
      <c r="ISM14" s="84"/>
      <c r="ISN14" s="80"/>
      <c r="ISO14" s="80"/>
      <c r="ISP14" s="77"/>
      <c r="ISQ14" s="77"/>
      <c r="ISR14" s="84"/>
      <c r="ISS14" s="80"/>
      <c r="IST14" s="80"/>
      <c r="ISU14" s="77"/>
      <c r="ISV14" s="77"/>
      <c r="ISW14" s="84"/>
      <c r="ISX14" s="80"/>
      <c r="ISY14" s="80"/>
      <c r="ISZ14" s="77"/>
      <c r="ITA14" s="77"/>
      <c r="ITB14" s="84"/>
      <c r="ITC14" s="80"/>
      <c r="ITD14" s="80"/>
      <c r="ITE14" s="77"/>
      <c r="ITF14" s="77"/>
      <c r="ITG14" s="77"/>
      <c r="ITH14" s="77"/>
      <c r="ITI14" s="77"/>
      <c r="ITJ14" s="77"/>
      <c r="ITK14" s="78"/>
      <c r="ITL14" s="78"/>
      <c r="ITM14" s="118"/>
      <c r="ITN14" s="119"/>
      <c r="ITO14" s="119"/>
      <c r="ITP14" s="118"/>
      <c r="ITQ14" s="118"/>
      <c r="ITR14" s="81"/>
      <c r="ITS14" s="82"/>
      <c r="ITT14" s="81"/>
      <c r="ITU14" s="82"/>
      <c r="ITV14" s="83"/>
      <c r="ITW14" s="82"/>
      <c r="ITX14" s="81"/>
      <c r="ITY14" s="81"/>
      <c r="ITZ14" s="76"/>
      <c r="IUA14" s="84"/>
      <c r="IUB14" s="77"/>
      <c r="IUC14" s="77"/>
      <c r="IUD14" s="84"/>
      <c r="IUE14" s="80"/>
      <c r="IUF14" s="80"/>
      <c r="IUG14" s="77"/>
      <c r="IUH14" s="77"/>
      <c r="IUI14" s="84"/>
      <c r="IUJ14" s="80"/>
      <c r="IUK14" s="80"/>
      <c r="IUL14" s="77"/>
      <c r="IUM14" s="77"/>
      <c r="IUN14" s="84"/>
      <c r="IUO14" s="80"/>
      <c r="IUP14" s="80"/>
      <c r="IUQ14" s="77"/>
      <c r="IUR14" s="77"/>
      <c r="IUS14" s="84"/>
      <c r="IUT14" s="80"/>
      <c r="IUU14" s="80"/>
      <c r="IUV14" s="77"/>
      <c r="IUW14" s="77"/>
      <c r="IUX14" s="77"/>
      <c r="IUY14" s="77"/>
      <c r="IUZ14" s="77"/>
      <c r="IVA14" s="77"/>
      <c r="IVB14" s="78"/>
      <c r="IVC14" s="78"/>
      <c r="IVD14" s="118"/>
      <c r="IVE14" s="119"/>
      <c r="IVF14" s="119"/>
      <c r="IVG14" s="118"/>
      <c r="IVH14" s="118"/>
      <c r="IVI14" s="81"/>
      <c r="IVJ14" s="82"/>
      <c r="IVK14" s="81"/>
      <c r="IVL14" s="82"/>
      <c r="IVM14" s="83"/>
      <c r="IVN14" s="82"/>
      <c r="IVO14" s="81"/>
      <c r="IVP14" s="81"/>
      <c r="IVQ14" s="76"/>
      <c r="IVR14" s="84"/>
      <c r="IVS14" s="77"/>
      <c r="IVT14" s="77"/>
      <c r="IVU14" s="84"/>
      <c r="IVV14" s="80"/>
      <c r="IVW14" s="80"/>
      <c r="IVX14" s="77"/>
      <c r="IVY14" s="77"/>
      <c r="IVZ14" s="84"/>
      <c r="IWA14" s="80"/>
      <c r="IWB14" s="80"/>
      <c r="IWC14" s="77"/>
      <c r="IWD14" s="77"/>
      <c r="IWE14" s="84"/>
      <c r="IWF14" s="80"/>
      <c r="IWG14" s="80"/>
      <c r="IWH14" s="77"/>
      <c r="IWI14" s="77"/>
      <c r="IWJ14" s="84"/>
      <c r="IWK14" s="80"/>
      <c r="IWL14" s="80"/>
      <c r="IWM14" s="77"/>
      <c r="IWN14" s="77"/>
      <c r="IWO14" s="77"/>
      <c r="IWP14" s="77"/>
      <c r="IWQ14" s="77"/>
      <c r="IWR14" s="77"/>
      <c r="IWS14" s="78"/>
      <c r="IWT14" s="78"/>
      <c r="IWU14" s="118"/>
      <c r="IWV14" s="119"/>
      <c r="IWW14" s="119"/>
      <c r="IWX14" s="118"/>
      <c r="IWY14" s="118"/>
      <c r="IWZ14" s="81"/>
      <c r="IXA14" s="82"/>
      <c r="IXB14" s="81"/>
      <c r="IXC14" s="82"/>
      <c r="IXD14" s="83"/>
      <c r="IXE14" s="82"/>
      <c r="IXF14" s="81"/>
      <c r="IXG14" s="81"/>
      <c r="IXH14" s="76"/>
      <c r="IXI14" s="84"/>
      <c r="IXJ14" s="77"/>
      <c r="IXK14" s="77"/>
      <c r="IXL14" s="84"/>
      <c r="IXM14" s="80"/>
      <c r="IXN14" s="80"/>
      <c r="IXO14" s="77"/>
      <c r="IXP14" s="77"/>
      <c r="IXQ14" s="84"/>
      <c r="IXR14" s="80"/>
      <c r="IXS14" s="80"/>
      <c r="IXT14" s="77"/>
      <c r="IXU14" s="77"/>
      <c r="IXV14" s="84"/>
      <c r="IXW14" s="80"/>
      <c r="IXX14" s="80"/>
      <c r="IXY14" s="77"/>
      <c r="IXZ14" s="77"/>
      <c r="IYA14" s="84"/>
      <c r="IYB14" s="80"/>
      <c r="IYC14" s="80"/>
      <c r="IYD14" s="77"/>
      <c r="IYE14" s="77"/>
      <c r="IYF14" s="77"/>
      <c r="IYG14" s="77"/>
      <c r="IYH14" s="77"/>
      <c r="IYI14" s="77"/>
      <c r="IYJ14" s="78"/>
      <c r="IYK14" s="78"/>
      <c r="IYL14" s="118"/>
      <c r="IYM14" s="119"/>
      <c r="IYN14" s="119"/>
      <c r="IYO14" s="118"/>
      <c r="IYP14" s="118"/>
      <c r="IYQ14" s="81"/>
      <c r="IYR14" s="82"/>
      <c r="IYS14" s="81"/>
      <c r="IYT14" s="82"/>
      <c r="IYU14" s="83"/>
      <c r="IYV14" s="82"/>
      <c r="IYW14" s="81"/>
      <c r="IYX14" s="81"/>
      <c r="IYY14" s="76"/>
      <c r="IYZ14" s="84"/>
      <c r="IZA14" s="77"/>
      <c r="IZB14" s="77"/>
      <c r="IZC14" s="84"/>
      <c r="IZD14" s="80"/>
      <c r="IZE14" s="80"/>
      <c r="IZF14" s="77"/>
      <c r="IZG14" s="77"/>
      <c r="IZH14" s="84"/>
      <c r="IZI14" s="80"/>
      <c r="IZJ14" s="80"/>
      <c r="IZK14" s="77"/>
      <c r="IZL14" s="77"/>
      <c r="IZM14" s="84"/>
      <c r="IZN14" s="80"/>
      <c r="IZO14" s="80"/>
      <c r="IZP14" s="77"/>
      <c r="IZQ14" s="77"/>
      <c r="IZR14" s="84"/>
      <c r="IZS14" s="80"/>
      <c r="IZT14" s="80"/>
      <c r="IZU14" s="77"/>
      <c r="IZV14" s="77"/>
      <c r="IZW14" s="77"/>
      <c r="IZX14" s="77"/>
      <c r="IZY14" s="77"/>
      <c r="IZZ14" s="77"/>
      <c r="JAA14" s="78"/>
      <c r="JAB14" s="78"/>
      <c r="JAC14" s="118"/>
      <c r="JAD14" s="119"/>
      <c r="JAE14" s="119"/>
      <c r="JAF14" s="118"/>
      <c r="JAG14" s="118"/>
      <c r="JAH14" s="81"/>
      <c r="JAI14" s="82"/>
      <c r="JAJ14" s="81"/>
      <c r="JAK14" s="82"/>
      <c r="JAL14" s="83"/>
      <c r="JAM14" s="82"/>
      <c r="JAN14" s="81"/>
      <c r="JAO14" s="81"/>
      <c r="JAP14" s="76"/>
      <c r="JAQ14" s="84"/>
      <c r="JAR14" s="77"/>
      <c r="JAS14" s="77"/>
      <c r="JAT14" s="84"/>
      <c r="JAU14" s="80"/>
      <c r="JAV14" s="80"/>
      <c r="JAW14" s="77"/>
      <c r="JAX14" s="77"/>
      <c r="JAY14" s="84"/>
      <c r="JAZ14" s="80"/>
      <c r="JBA14" s="80"/>
      <c r="JBB14" s="77"/>
      <c r="JBC14" s="77"/>
      <c r="JBD14" s="84"/>
      <c r="JBE14" s="80"/>
      <c r="JBF14" s="80"/>
      <c r="JBG14" s="77"/>
      <c r="JBH14" s="77"/>
      <c r="JBI14" s="84"/>
      <c r="JBJ14" s="80"/>
      <c r="JBK14" s="80"/>
      <c r="JBL14" s="77"/>
      <c r="JBM14" s="77"/>
      <c r="JBN14" s="77"/>
      <c r="JBO14" s="77"/>
      <c r="JBP14" s="77"/>
      <c r="JBQ14" s="77"/>
      <c r="JBR14" s="78"/>
      <c r="JBS14" s="78"/>
      <c r="JBT14" s="118"/>
      <c r="JBU14" s="119"/>
      <c r="JBV14" s="119"/>
      <c r="JBW14" s="118"/>
      <c r="JBX14" s="118"/>
      <c r="JBY14" s="81"/>
      <c r="JBZ14" s="82"/>
      <c r="JCA14" s="81"/>
      <c r="JCB14" s="82"/>
      <c r="JCC14" s="83"/>
      <c r="JCD14" s="82"/>
      <c r="JCE14" s="81"/>
      <c r="JCF14" s="81"/>
      <c r="JCG14" s="76"/>
      <c r="JCH14" s="84"/>
      <c r="JCI14" s="77"/>
      <c r="JCJ14" s="77"/>
      <c r="JCK14" s="84"/>
      <c r="JCL14" s="80"/>
      <c r="JCM14" s="80"/>
      <c r="JCN14" s="77"/>
      <c r="JCO14" s="77"/>
      <c r="JCP14" s="84"/>
      <c r="JCQ14" s="80"/>
      <c r="JCR14" s="80"/>
      <c r="JCS14" s="77"/>
      <c r="JCT14" s="77"/>
      <c r="JCU14" s="84"/>
      <c r="JCV14" s="80"/>
      <c r="JCW14" s="80"/>
      <c r="JCX14" s="77"/>
      <c r="JCY14" s="77"/>
      <c r="JCZ14" s="84"/>
      <c r="JDA14" s="80"/>
      <c r="JDB14" s="80"/>
      <c r="JDC14" s="77"/>
      <c r="JDD14" s="77"/>
      <c r="JDE14" s="77"/>
      <c r="JDF14" s="77"/>
      <c r="JDG14" s="77"/>
      <c r="JDH14" s="77"/>
      <c r="JDI14" s="78"/>
      <c r="JDJ14" s="78"/>
      <c r="JDK14" s="118"/>
      <c r="JDL14" s="119"/>
      <c r="JDM14" s="119"/>
      <c r="JDN14" s="118"/>
      <c r="JDO14" s="118"/>
      <c r="JDP14" s="81"/>
      <c r="JDQ14" s="82"/>
      <c r="JDR14" s="81"/>
      <c r="JDS14" s="82"/>
      <c r="JDT14" s="83"/>
      <c r="JDU14" s="82"/>
      <c r="JDV14" s="81"/>
      <c r="JDW14" s="81"/>
      <c r="JDX14" s="76"/>
      <c r="JDY14" s="84"/>
      <c r="JDZ14" s="77"/>
      <c r="JEA14" s="77"/>
      <c r="JEB14" s="84"/>
      <c r="JEC14" s="80"/>
      <c r="JED14" s="80"/>
      <c r="JEE14" s="77"/>
      <c r="JEF14" s="77"/>
      <c r="JEG14" s="84"/>
      <c r="JEH14" s="80"/>
      <c r="JEI14" s="80"/>
      <c r="JEJ14" s="77"/>
      <c r="JEK14" s="77"/>
      <c r="JEL14" s="84"/>
      <c r="JEM14" s="80"/>
      <c r="JEN14" s="80"/>
      <c r="JEO14" s="77"/>
      <c r="JEP14" s="77"/>
      <c r="JEQ14" s="84"/>
      <c r="JER14" s="80"/>
      <c r="JES14" s="80"/>
      <c r="JET14" s="77"/>
      <c r="JEU14" s="77"/>
      <c r="JEV14" s="77"/>
      <c r="JEW14" s="77"/>
      <c r="JEX14" s="77"/>
      <c r="JEY14" s="77"/>
      <c r="JEZ14" s="78"/>
      <c r="JFA14" s="78"/>
      <c r="JFB14" s="118"/>
      <c r="JFC14" s="119"/>
      <c r="JFD14" s="119"/>
      <c r="JFE14" s="118"/>
      <c r="JFF14" s="118"/>
      <c r="JFG14" s="81"/>
      <c r="JFH14" s="82"/>
      <c r="JFI14" s="81"/>
      <c r="JFJ14" s="82"/>
      <c r="JFK14" s="83"/>
      <c r="JFL14" s="82"/>
      <c r="JFM14" s="81"/>
      <c r="JFN14" s="81"/>
      <c r="JFO14" s="76"/>
      <c r="JFP14" s="84"/>
      <c r="JFQ14" s="77"/>
      <c r="JFR14" s="77"/>
      <c r="JFS14" s="84"/>
      <c r="JFT14" s="80"/>
      <c r="JFU14" s="80"/>
      <c r="JFV14" s="77"/>
      <c r="JFW14" s="77"/>
      <c r="JFX14" s="84"/>
      <c r="JFY14" s="80"/>
      <c r="JFZ14" s="80"/>
      <c r="JGA14" s="77"/>
      <c r="JGB14" s="77"/>
      <c r="JGC14" s="84"/>
      <c r="JGD14" s="80"/>
      <c r="JGE14" s="80"/>
      <c r="JGF14" s="77"/>
      <c r="JGG14" s="77"/>
      <c r="JGH14" s="84"/>
      <c r="JGI14" s="80"/>
      <c r="JGJ14" s="80"/>
      <c r="JGK14" s="77"/>
      <c r="JGL14" s="77"/>
      <c r="JGM14" s="77"/>
      <c r="JGN14" s="77"/>
      <c r="JGO14" s="77"/>
      <c r="JGP14" s="77"/>
      <c r="JGQ14" s="78"/>
      <c r="JGR14" s="78"/>
      <c r="JGS14" s="118"/>
      <c r="JGT14" s="119"/>
      <c r="JGU14" s="119"/>
      <c r="JGV14" s="118"/>
      <c r="JGW14" s="118"/>
      <c r="JGX14" s="81"/>
      <c r="JGY14" s="82"/>
      <c r="JGZ14" s="81"/>
      <c r="JHA14" s="82"/>
      <c r="JHB14" s="83"/>
      <c r="JHC14" s="82"/>
      <c r="JHD14" s="81"/>
      <c r="JHE14" s="81"/>
      <c r="JHF14" s="76"/>
      <c r="JHG14" s="84"/>
      <c r="JHH14" s="77"/>
      <c r="JHI14" s="77"/>
      <c r="JHJ14" s="84"/>
      <c r="JHK14" s="80"/>
      <c r="JHL14" s="80"/>
      <c r="JHM14" s="77"/>
      <c r="JHN14" s="77"/>
      <c r="JHO14" s="84"/>
      <c r="JHP14" s="80"/>
      <c r="JHQ14" s="80"/>
      <c r="JHR14" s="77"/>
      <c r="JHS14" s="77"/>
      <c r="JHT14" s="84"/>
      <c r="JHU14" s="80"/>
      <c r="JHV14" s="80"/>
      <c r="JHW14" s="77"/>
      <c r="JHX14" s="77"/>
      <c r="JHY14" s="84"/>
      <c r="JHZ14" s="80"/>
      <c r="JIA14" s="80"/>
      <c r="JIB14" s="77"/>
      <c r="JIC14" s="77"/>
      <c r="JID14" s="77"/>
      <c r="JIE14" s="77"/>
      <c r="JIF14" s="77"/>
      <c r="JIG14" s="77"/>
      <c r="JIH14" s="78"/>
      <c r="JII14" s="78"/>
      <c r="JIJ14" s="118"/>
      <c r="JIK14" s="119"/>
      <c r="JIL14" s="119"/>
      <c r="JIM14" s="118"/>
      <c r="JIN14" s="118"/>
      <c r="JIO14" s="81"/>
      <c r="JIP14" s="82"/>
      <c r="JIQ14" s="81"/>
      <c r="JIR14" s="82"/>
      <c r="JIS14" s="83"/>
      <c r="JIT14" s="82"/>
      <c r="JIU14" s="81"/>
      <c r="JIV14" s="81"/>
      <c r="JIW14" s="76"/>
      <c r="JIX14" s="84"/>
      <c r="JIY14" s="77"/>
      <c r="JIZ14" s="77"/>
      <c r="JJA14" s="84"/>
      <c r="JJB14" s="80"/>
      <c r="JJC14" s="80"/>
      <c r="JJD14" s="77"/>
      <c r="JJE14" s="77"/>
      <c r="JJF14" s="84"/>
      <c r="JJG14" s="80"/>
      <c r="JJH14" s="80"/>
      <c r="JJI14" s="77"/>
      <c r="JJJ14" s="77"/>
      <c r="JJK14" s="84"/>
      <c r="JJL14" s="80"/>
      <c r="JJM14" s="80"/>
      <c r="JJN14" s="77"/>
      <c r="JJO14" s="77"/>
      <c r="JJP14" s="84"/>
      <c r="JJQ14" s="80"/>
      <c r="JJR14" s="80"/>
      <c r="JJS14" s="77"/>
      <c r="JJT14" s="77"/>
      <c r="JJU14" s="77"/>
      <c r="JJV14" s="77"/>
      <c r="JJW14" s="77"/>
      <c r="JJX14" s="77"/>
      <c r="JJY14" s="78"/>
      <c r="JJZ14" s="78"/>
      <c r="JKA14" s="118"/>
      <c r="JKB14" s="119"/>
      <c r="JKC14" s="119"/>
      <c r="JKD14" s="118"/>
      <c r="JKE14" s="118"/>
      <c r="JKF14" s="81"/>
      <c r="JKG14" s="82"/>
      <c r="JKH14" s="81"/>
      <c r="JKI14" s="82"/>
      <c r="JKJ14" s="83"/>
      <c r="JKK14" s="82"/>
      <c r="JKL14" s="81"/>
      <c r="JKM14" s="81"/>
      <c r="JKN14" s="76"/>
      <c r="JKO14" s="84"/>
      <c r="JKP14" s="77"/>
      <c r="JKQ14" s="77"/>
      <c r="JKR14" s="84"/>
      <c r="JKS14" s="80"/>
      <c r="JKT14" s="80"/>
      <c r="JKU14" s="77"/>
      <c r="JKV14" s="77"/>
      <c r="JKW14" s="84"/>
      <c r="JKX14" s="80"/>
      <c r="JKY14" s="80"/>
      <c r="JKZ14" s="77"/>
      <c r="JLA14" s="77"/>
      <c r="JLB14" s="84"/>
      <c r="JLC14" s="80"/>
      <c r="JLD14" s="80"/>
      <c r="JLE14" s="77"/>
      <c r="JLF14" s="77"/>
      <c r="JLG14" s="84"/>
      <c r="JLH14" s="80"/>
      <c r="JLI14" s="80"/>
      <c r="JLJ14" s="77"/>
      <c r="JLK14" s="77"/>
      <c r="JLL14" s="77"/>
      <c r="JLM14" s="77"/>
      <c r="JLN14" s="77"/>
      <c r="JLO14" s="77"/>
      <c r="JLP14" s="78"/>
      <c r="JLQ14" s="78"/>
      <c r="JLR14" s="118"/>
      <c r="JLS14" s="119"/>
      <c r="JLT14" s="119"/>
      <c r="JLU14" s="118"/>
      <c r="JLV14" s="118"/>
      <c r="JLW14" s="81"/>
      <c r="JLX14" s="82"/>
      <c r="JLY14" s="81"/>
      <c r="JLZ14" s="82"/>
      <c r="JMA14" s="83"/>
      <c r="JMB14" s="82"/>
      <c r="JMC14" s="81"/>
      <c r="JMD14" s="81"/>
      <c r="JME14" s="76"/>
      <c r="JMF14" s="84"/>
      <c r="JMG14" s="77"/>
      <c r="JMH14" s="77"/>
      <c r="JMI14" s="84"/>
      <c r="JMJ14" s="80"/>
      <c r="JMK14" s="80"/>
      <c r="JML14" s="77"/>
      <c r="JMM14" s="77"/>
      <c r="JMN14" s="84"/>
      <c r="JMO14" s="80"/>
      <c r="JMP14" s="80"/>
      <c r="JMQ14" s="77"/>
      <c r="JMR14" s="77"/>
      <c r="JMS14" s="84"/>
      <c r="JMT14" s="80"/>
      <c r="JMU14" s="80"/>
      <c r="JMV14" s="77"/>
      <c r="JMW14" s="77"/>
      <c r="JMX14" s="84"/>
      <c r="JMY14" s="80"/>
      <c r="JMZ14" s="80"/>
      <c r="JNA14" s="77"/>
      <c r="JNB14" s="77"/>
      <c r="JNC14" s="77"/>
      <c r="JND14" s="77"/>
      <c r="JNE14" s="77"/>
      <c r="JNF14" s="77"/>
      <c r="JNG14" s="78"/>
      <c r="JNH14" s="78"/>
      <c r="JNI14" s="118"/>
      <c r="JNJ14" s="119"/>
      <c r="JNK14" s="119"/>
      <c r="JNL14" s="118"/>
      <c r="JNM14" s="118"/>
      <c r="JNN14" s="81"/>
      <c r="JNO14" s="82"/>
      <c r="JNP14" s="81"/>
      <c r="JNQ14" s="82"/>
      <c r="JNR14" s="83"/>
      <c r="JNS14" s="82"/>
      <c r="JNT14" s="81"/>
      <c r="JNU14" s="81"/>
      <c r="JNV14" s="76"/>
      <c r="JNW14" s="84"/>
      <c r="JNX14" s="77"/>
      <c r="JNY14" s="77"/>
      <c r="JNZ14" s="84"/>
      <c r="JOA14" s="80"/>
      <c r="JOB14" s="80"/>
      <c r="JOC14" s="77"/>
      <c r="JOD14" s="77"/>
      <c r="JOE14" s="84"/>
      <c r="JOF14" s="80"/>
      <c r="JOG14" s="80"/>
      <c r="JOH14" s="77"/>
      <c r="JOI14" s="77"/>
      <c r="JOJ14" s="84"/>
      <c r="JOK14" s="80"/>
      <c r="JOL14" s="80"/>
      <c r="JOM14" s="77"/>
      <c r="JON14" s="77"/>
      <c r="JOO14" s="84"/>
      <c r="JOP14" s="80"/>
      <c r="JOQ14" s="80"/>
      <c r="JOR14" s="77"/>
      <c r="JOS14" s="77"/>
      <c r="JOT14" s="77"/>
      <c r="JOU14" s="77"/>
      <c r="JOV14" s="77"/>
      <c r="JOW14" s="77"/>
      <c r="JOX14" s="78"/>
      <c r="JOY14" s="78"/>
      <c r="JOZ14" s="118"/>
      <c r="JPA14" s="119"/>
      <c r="JPB14" s="119"/>
      <c r="JPC14" s="118"/>
      <c r="JPD14" s="118"/>
      <c r="JPE14" s="81"/>
      <c r="JPF14" s="82"/>
      <c r="JPG14" s="81"/>
      <c r="JPH14" s="82"/>
      <c r="JPI14" s="83"/>
      <c r="JPJ14" s="82"/>
      <c r="JPK14" s="81"/>
      <c r="JPL14" s="81"/>
      <c r="JPM14" s="76"/>
      <c r="JPN14" s="84"/>
      <c r="JPO14" s="77"/>
      <c r="JPP14" s="77"/>
      <c r="JPQ14" s="84"/>
      <c r="JPR14" s="80"/>
      <c r="JPS14" s="80"/>
      <c r="JPT14" s="77"/>
      <c r="JPU14" s="77"/>
      <c r="JPV14" s="84"/>
      <c r="JPW14" s="80"/>
      <c r="JPX14" s="80"/>
      <c r="JPY14" s="77"/>
      <c r="JPZ14" s="77"/>
      <c r="JQA14" s="84"/>
      <c r="JQB14" s="80"/>
      <c r="JQC14" s="80"/>
      <c r="JQD14" s="77"/>
      <c r="JQE14" s="77"/>
      <c r="JQF14" s="84"/>
      <c r="JQG14" s="80"/>
      <c r="JQH14" s="80"/>
      <c r="JQI14" s="77"/>
      <c r="JQJ14" s="77"/>
      <c r="JQK14" s="77"/>
      <c r="JQL14" s="77"/>
      <c r="JQM14" s="77"/>
      <c r="JQN14" s="77"/>
      <c r="JQO14" s="78"/>
      <c r="JQP14" s="78"/>
      <c r="JQQ14" s="118"/>
      <c r="JQR14" s="119"/>
      <c r="JQS14" s="119"/>
      <c r="JQT14" s="118"/>
      <c r="JQU14" s="118"/>
      <c r="JQV14" s="81"/>
      <c r="JQW14" s="82"/>
      <c r="JQX14" s="81"/>
      <c r="JQY14" s="82"/>
      <c r="JQZ14" s="83"/>
      <c r="JRA14" s="82"/>
      <c r="JRB14" s="81"/>
      <c r="JRC14" s="81"/>
      <c r="JRD14" s="76"/>
      <c r="JRE14" s="84"/>
      <c r="JRF14" s="77"/>
      <c r="JRG14" s="77"/>
      <c r="JRH14" s="84"/>
      <c r="JRI14" s="80"/>
      <c r="JRJ14" s="80"/>
      <c r="JRK14" s="77"/>
      <c r="JRL14" s="77"/>
      <c r="JRM14" s="84"/>
      <c r="JRN14" s="80"/>
      <c r="JRO14" s="80"/>
      <c r="JRP14" s="77"/>
      <c r="JRQ14" s="77"/>
      <c r="JRR14" s="84"/>
      <c r="JRS14" s="80"/>
      <c r="JRT14" s="80"/>
      <c r="JRU14" s="77"/>
      <c r="JRV14" s="77"/>
      <c r="JRW14" s="84"/>
      <c r="JRX14" s="80"/>
      <c r="JRY14" s="80"/>
      <c r="JRZ14" s="77"/>
      <c r="JSA14" s="77"/>
      <c r="JSB14" s="77"/>
      <c r="JSC14" s="77"/>
      <c r="JSD14" s="77"/>
      <c r="JSE14" s="77"/>
      <c r="JSF14" s="78"/>
      <c r="JSG14" s="78"/>
      <c r="JSH14" s="118"/>
      <c r="JSI14" s="119"/>
      <c r="JSJ14" s="119"/>
      <c r="JSK14" s="118"/>
      <c r="JSL14" s="118"/>
      <c r="JSM14" s="81"/>
      <c r="JSN14" s="82"/>
      <c r="JSO14" s="81"/>
      <c r="JSP14" s="82"/>
      <c r="JSQ14" s="83"/>
      <c r="JSR14" s="82"/>
      <c r="JSS14" s="81"/>
      <c r="JST14" s="81"/>
      <c r="JSU14" s="76"/>
      <c r="JSV14" s="84"/>
      <c r="JSW14" s="77"/>
      <c r="JSX14" s="77"/>
      <c r="JSY14" s="84"/>
      <c r="JSZ14" s="80"/>
      <c r="JTA14" s="80"/>
      <c r="JTB14" s="77"/>
      <c r="JTC14" s="77"/>
      <c r="JTD14" s="84"/>
      <c r="JTE14" s="80"/>
      <c r="JTF14" s="80"/>
      <c r="JTG14" s="77"/>
      <c r="JTH14" s="77"/>
      <c r="JTI14" s="84"/>
      <c r="JTJ14" s="80"/>
      <c r="JTK14" s="80"/>
      <c r="JTL14" s="77"/>
      <c r="JTM14" s="77"/>
      <c r="JTN14" s="84"/>
      <c r="JTO14" s="80"/>
      <c r="JTP14" s="80"/>
      <c r="JTQ14" s="77"/>
      <c r="JTR14" s="77"/>
      <c r="JTS14" s="77"/>
      <c r="JTT14" s="77"/>
      <c r="JTU14" s="77"/>
      <c r="JTV14" s="77"/>
      <c r="JTW14" s="78"/>
      <c r="JTX14" s="78"/>
      <c r="JTY14" s="118"/>
      <c r="JTZ14" s="119"/>
      <c r="JUA14" s="119"/>
      <c r="JUB14" s="118"/>
      <c r="JUC14" s="118"/>
      <c r="JUD14" s="81"/>
      <c r="JUE14" s="82"/>
      <c r="JUF14" s="81"/>
      <c r="JUG14" s="82"/>
      <c r="JUH14" s="83"/>
      <c r="JUI14" s="82"/>
      <c r="JUJ14" s="81"/>
      <c r="JUK14" s="81"/>
      <c r="JUL14" s="76"/>
      <c r="JUM14" s="84"/>
      <c r="JUN14" s="77"/>
      <c r="JUO14" s="77"/>
      <c r="JUP14" s="84"/>
      <c r="JUQ14" s="80"/>
      <c r="JUR14" s="80"/>
      <c r="JUS14" s="77"/>
      <c r="JUT14" s="77"/>
      <c r="JUU14" s="84"/>
      <c r="JUV14" s="80"/>
      <c r="JUW14" s="80"/>
      <c r="JUX14" s="77"/>
      <c r="JUY14" s="77"/>
      <c r="JUZ14" s="84"/>
      <c r="JVA14" s="80"/>
      <c r="JVB14" s="80"/>
      <c r="JVC14" s="77"/>
      <c r="JVD14" s="77"/>
      <c r="JVE14" s="84"/>
      <c r="JVF14" s="80"/>
      <c r="JVG14" s="80"/>
      <c r="JVH14" s="77"/>
      <c r="JVI14" s="77"/>
      <c r="JVJ14" s="77"/>
      <c r="JVK14" s="77"/>
      <c r="JVL14" s="77"/>
      <c r="JVM14" s="77"/>
      <c r="JVN14" s="78"/>
      <c r="JVO14" s="78"/>
      <c r="JVP14" s="118"/>
      <c r="JVQ14" s="119"/>
      <c r="JVR14" s="119"/>
      <c r="JVS14" s="118"/>
      <c r="JVT14" s="118"/>
      <c r="JVU14" s="81"/>
      <c r="JVV14" s="82"/>
      <c r="JVW14" s="81"/>
      <c r="JVX14" s="82"/>
      <c r="JVY14" s="83"/>
      <c r="JVZ14" s="82"/>
      <c r="JWA14" s="81"/>
      <c r="JWB14" s="81"/>
      <c r="JWC14" s="76"/>
      <c r="JWD14" s="84"/>
      <c r="JWE14" s="77"/>
      <c r="JWF14" s="77"/>
      <c r="JWG14" s="84"/>
      <c r="JWH14" s="80"/>
      <c r="JWI14" s="80"/>
      <c r="JWJ14" s="77"/>
      <c r="JWK14" s="77"/>
      <c r="JWL14" s="84"/>
      <c r="JWM14" s="80"/>
      <c r="JWN14" s="80"/>
      <c r="JWO14" s="77"/>
      <c r="JWP14" s="77"/>
      <c r="JWQ14" s="84"/>
      <c r="JWR14" s="80"/>
      <c r="JWS14" s="80"/>
      <c r="JWT14" s="77"/>
      <c r="JWU14" s="77"/>
      <c r="JWV14" s="84"/>
      <c r="JWW14" s="80"/>
      <c r="JWX14" s="80"/>
      <c r="JWY14" s="77"/>
      <c r="JWZ14" s="77"/>
      <c r="JXA14" s="77"/>
      <c r="JXB14" s="77"/>
      <c r="JXC14" s="77"/>
      <c r="JXD14" s="77"/>
      <c r="JXE14" s="78"/>
      <c r="JXF14" s="78"/>
      <c r="JXG14" s="118"/>
      <c r="JXH14" s="119"/>
      <c r="JXI14" s="119"/>
      <c r="JXJ14" s="118"/>
      <c r="JXK14" s="118"/>
      <c r="JXL14" s="81"/>
      <c r="JXM14" s="82"/>
      <c r="JXN14" s="81"/>
      <c r="JXO14" s="82"/>
      <c r="JXP14" s="83"/>
      <c r="JXQ14" s="82"/>
      <c r="JXR14" s="81"/>
      <c r="JXS14" s="81"/>
      <c r="JXT14" s="76"/>
      <c r="JXU14" s="84"/>
      <c r="JXV14" s="77"/>
      <c r="JXW14" s="77"/>
      <c r="JXX14" s="84"/>
      <c r="JXY14" s="80"/>
      <c r="JXZ14" s="80"/>
      <c r="JYA14" s="77"/>
      <c r="JYB14" s="77"/>
      <c r="JYC14" s="84"/>
      <c r="JYD14" s="80"/>
      <c r="JYE14" s="80"/>
      <c r="JYF14" s="77"/>
      <c r="JYG14" s="77"/>
      <c r="JYH14" s="84"/>
      <c r="JYI14" s="80"/>
      <c r="JYJ14" s="80"/>
      <c r="JYK14" s="77"/>
      <c r="JYL14" s="77"/>
      <c r="JYM14" s="84"/>
      <c r="JYN14" s="80"/>
      <c r="JYO14" s="80"/>
      <c r="JYP14" s="77"/>
      <c r="JYQ14" s="77"/>
      <c r="JYR14" s="77"/>
      <c r="JYS14" s="77"/>
      <c r="JYT14" s="77"/>
      <c r="JYU14" s="77"/>
      <c r="JYV14" s="78"/>
      <c r="JYW14" s="78"/>
      <c r="JYX14" s="118"/>
      <c r="JYY14" s="119"/>
      <c r="JYZ14" s="119"/>
      <c r="JZA14" s="118"/>
      <c r="JZB14" s="118"/>
      <c r="JZC14" s="81"/>
      <c r="JZD14" s="82"/>
      <c r="JZE14" s="81"/>
      <c r="JZF14" s="82"/>
      <c r="JZG14" s="83"/>
      <c r="JZH14" s="82"/>
      <c r="JZI14" s="81"/>
      <c r="JZJ14" s="81"/>
      <c r="JZK14" s="76"/>
      <c r="JZL14" s="84"/>
      <c r="JZM14" s="77"/>
      <c r="JZN14" s="77"/>
      <c r="JZO14" s="84"/>
      <c r="JZP14" s="80"/>
      <c r="JZQ14" s="80"/>
      <c r="JZR14" s="77"/>
      <c r="JZS14" s="77"/>
      <c r="JZT14" s="84"/>
      <c r="JZU14" s="80"/>
      <c r="JZV14" s="80"/>
      <c r="JZW14" s="77"/>
      <c r="JZX14" s="77"/>
      <c r="JZY14" s="84"/>
      <c r="JZZ14" s="80"/>
      <c r="KAA14" s="80"/>
      <c r="KAB14" s="77"/>
      <c r="KAC14" s="77"/>
      <c r="KAD14" s="84"/>
      <c r="KAE14" s="80"/>
      <c r="KAF14" s="80"/>
      <c r="KAG14" s="77"/>
      <c r="KAH14" s="77"/>
      <c r="KAI14" s="77"/>
      <c r="KAJ14" s="77"/>
      <c r="KAK14" s="77"/>
      <c r="KAL14" s="77"/>
      <c r="KAM14" s="78"/>
      <c r="KAN14" s="78"/>
      <c r="KAO14" s="118"/>
      <c r="KAP14" s="119"/>
      <c r="KAQ14" s="119"/>
      <c r="KAR14" s="118"/>
      <c r="KAS14" s="118"/>
      <c r="KAT14" s="81"/>
      <c r="KAU14" s="82"/>
      <c r="KAV14" s="81"/>
      <c r="KAW14" s="82"/>
      <c r="KAX14" s="83"/>
      <c r="KAY14" s="82"/>
      <c r="KAZ14" s="81"/>
      <c r="KBA14" s="81"/>
      <c r="KBB14" s="76"/>
      <c r="KBC14" s="84"/>
      <c r="KBD14" s="77"/>
      <c r="KBE14" s="77"/>
      <c r="KBF14" s="84"/>
      <c r="KBG14" s="80"/>
      <c r="KBH14" s="80"/>
      <c r="KBI14" s="77"/>
      <c r="KBJ14" s="77"/>
      <c r="KBK14" s="84"/>
      <c r="KBL14" s="80"/>
      <c r="KBM14" s="80"/>
      <c r="KBN14" s="77"/>
      <c r="KBO14" s="77"/>
      <c r="KBP14" s="84"/>
      <c r="KBQ14" s="80"/>
      <c r="KBR14" s="80"/>
      <c r="KBS14" s="77"/>
      <c r="KBT14" s="77"/>
      <c r="KBU14" s="84"/>
      <c r="KBV14" s="80"/>
      <c r="KBW14" s="80"/>
      <c r="KBX14" s="77"/>
      <c r="KBY14" s="77"/>
      <c r="KBZ14" s="77"/>
      <c r="KCA14" s="77"/>
      <c r="KCB14" s="77"/>
      <c r="KCC14" s="77"/>
      <c r="KCD14" s="78"/>
      <c r="KCE14" s="78"/>
      <c r="KCF14" s="118"/>
      <c r="KCG14" s="119"/>
      <c r="KCH14" s="119"/>
      <c r="KCI14" s="118"/>
      <c r="KCJ14" s="118"/>
      <c r="KCK14" s="81"/>
      <c r="KCL14" s="82"/>
      <c r="KCM14" s="81"/>
      <c r="KCN14" s="82"/>
      <c r="KCO14" s="83"/>
      <c r="KCP14" s="82"/>
      <c r="KCQ14" s="81"/>
      <c r="KCR14" s="81"/>
      <c r="KCS14" s="76"/>
      <c r="KCT14" s="84"/>
      <c r="KCU14" s="77"/>
      <c r="KCV14" s="77"/>
      <c r="KCW14" s="84"/>
      <c r="KCX14" s="80"/>
      <c r="KCY14" s="80"/>
      <c r="KCZ14" s="77"/>
      <c r="KDA14" s="77"/>
      <c r="KDB14" s="84"/>
      <c r="KDC14" s="80"/>
      <c r="KDD14" s="80"/>
      <c r="KDE14" s="77"/>
      <c r="KDF14" s="77"/>
      <c r="KDG14" s="84"/>
      <c r="KDH14" s="80"/>
      <c r="KDI14" s="80"/>
      <c r="KDJ14" s="77"/>
      <c r="KDK14" s="77"/>
      <c r="KDL14" s="84"/>
      <c r="KDM14" s="80"/>
      <c r="KDN14" s="80"/>
      <c r="KDO14" s="77"/>
      <c r="KDP14" s="77"/>
      <c r="KDQ14" s="77"/>
      <c r="KDR14" s="77"/>
      <c r="KDS14" s="77"/>
      <c r="KDT14" s="77"/>
      <c r="KDU14" s="78"/>
      <c r="KDV14" s="78"/>
      <c r="KDW14" s="118"/>
      <c r="KDX14" s="119"/>
      <c r="KDY14" s="119"/>
      <c r="KDZ14" s="118"/>
      <c r="KEA14" s="118"/>
      <c r="KEB14" s="81"/>
      <c r="KEC14" s="82"/>
      <c r="KED14" s="81"/>
      <c r="KEE14" s="82"/>
      <c r="KEF14" s="83"/>
      <c r="KEG14" s="82"/>
      <c r="KEH14" s="81"/>
      <c r="KEI14" s="81"/>
      <c r="KEJ14" s="76"/>
      <c r="KEK14" s="84"/>
      <c r="KEL14" s="77"/>
      <c r="KEM14" s="77"/>
      <c r="KEN14" s="84"/>
      <c r="KEO14" s="80"/>
      <c r="KEP14" s="80"/>
      <c r="KEQ14" s="77"/>
      <c r="KER14" s="77"/>
      <c r="KES14" s="84"/>
      <c r="KET14" s="80"/>
      <c r="KEU14" s="80"/>
      <c r="KEV14" s="77"/>
      <c r="KEW14" s="77"/>
      <c r="KEX14" s="84"/>
      <c r="KEY14" s="80"/>
      <c r="KEZ14" s="80"/>
      <c r="KFA14" s="77"/>
      <c r="KFB14" s="77"/>
      <c r="KFC14" s="84"/>
      <c r="KFD14" s="80"/>
      <c r="KFE14" s="80"/>
      <c r="KFF14" s="77"/>
      <c r="KFG14" s="77"/>
      <c r="KFH14" s="77"/>
      <c r="KFI14" s="77"/>
      <c r="KFJ14" s="77"/>
      <c r="KFK14" s="77"/>
      <c r="KFL14" s="78"/>
      <c r="KFM14" s="78"/>
      <c r="KFN14" s="118"/>
      <c r="KFO14" s="119"/>
      <c r="KFP14" s="119"/>
      <c r="KFQ14" s="118"/>
      <c r="KFR14" s="118"/>
      <c r="KFS14" s="81"/>
      <c r="KFT14" s="82"/>
      <c r="KFU14" s="81"/>
      <c r="KFV14" s="82"/>
      <c r="KFW14" s="83"/>
      <c r="KFX14" s="82"/>
      <c r="KFY14" s="81"/>
      <c r="KFZ14" s="81"/>
      <c r="KGA14" s="76"/>
      <c r="KGB14" s="84"/>
      <c r="KGC14" s="77"/>
      <c r="KGD14" s="77"/>
      <c r="KGE14" s="84"/>
      <c r="KGF14" s="80"/>
      <c r="KGG14" s="80"/>
      <c r="KGH14" s="77"/>
      <c r="KGI14" s="77"/>
      <c r="KGJ14" s="84"/>
      <c r="KGK14" s="80"/>
      <c r="KGL14" s="80"/>
      <c r="KGM14" s="77"/>
      <c r="KGN14" s="77"/>
      <c r="KGO14" s="84"/>
      <c r="KGP14" s="80"/>
      <c r="KGQ14" s="80"/>
      <c r="KGR14" s="77"/>
      <c r="KGS14" s="77"/>
      <c r="KGT14" s="84"/>
      <c r="KGU14" s="80"/>
      <c r="KGV14" s="80"/>
      <c r="KGW14" s="77"/>
      <c r="KGX14" s="77"/>
      <c r="KGY14" s="77"/>
      <c r="KGZ14" s="77"/>
      <c r="KHA14" s="77"/>
      <c r="KHB14" s="77"/>
      <c r="KHC14" s="78"/>
      <c r="KHD14" s="78"/>
      <c r="KHE14" s="118"/>
      <c r="KHF14" s="119"/>
      <c r="KHG14" s="119"/>
      <c r="KHH14" s="118"/>
      <c r="KHI14" s="118"/>
      <c r="KHJ14" s="81"/>
      <c r="KHK14" s="82"/>
      <c r="KHL14" s="81"/>
      <c r="KHM14" s="82"/>
      <c r="KHN14" s="83"/>
      <c r="KHO14" s="82"/>
      <c r="KHP14" s="81"/>
      <c r="KHQ14" s="81"/>
      <c r="KHR14" s="76"/>
      <c r="KHS14" s="84"/>
      <c r="KHT14" s="77"/>
      <c r="KHU14" s="77"/>
      <c r="KHV14" s="84"/>
      <c r="KHW14" s="80"/>
      <c r="KHX14" s="80"/>
      <c r="KHY14" s="77"/>
      <c r="KHZ14" s="77"/>
      <c r="KIA14" s="84"/>
      <c r="KIB14" s="80"/>
      <c r="KIC14" s="80"/>
      <c r="KID14" s="77"/>
      <c r="KIE14" s="77"/>
      <c r="KIF14" s="84"/>
      <c r="KIG14" s="80"/>
      <c r="KIH14" s="80"/>
      <c r="KII14" s="77"/>
      <c r="KIJ14" s="77"/>
      <c r="KIK14" s="84"/>
      <c r="KIL14" s="80"/>
      <c r="KIM14" s="80"/>
      <c r="KIN14" s="77"/>
      <c r="KIO14" s="77"/>
      <c r="KIP14" s="77"/>
      <c r="KIQ14" s="77"/>
      <c r="KIR14" s="77"/>
      <c r="KIS14" s="77"/>
      <c r="KIT14" s="78"/>
      <c r="KIU14" s="78"/>
      <c r="KIV14" s="118"/>
      <c r="KIW14" s="119"/>
      <c r="KIX14" s="119"/>
      <c r="KIY14" s="118"/>
      <c r="KIZ14" s="118"/>
      <c r="KJA14" s="81"/>
      <c r="KJB14" s="82"/>
      <c r="KJC14" s="81"/>
      <c r="KJD14" s="82"/>
      <c r="KJE14" s="83"/>
      <c r="KJF14" s="82"/>
      <c r="KJG14" s="81"/>
      <c r="KJH14" s="81"/>
      <c r="KJI14" s="76"/>
      <c r="KJJ14" s="84"/>
      <c r="KJK14" s="77"/>
      <c r="KJL14" s="77"/>
      <c r="KJM14" s="84"/>
      <c r="KJN14" s="80"/>
      <c r="KJO14" s="80"/>
      <c r="KJP14" s="77"/>
      <c r="KJQ14" s="77"/>
      <c r="KJR14" s="84"/>
      <c r="KJS14" s="80"/>
      <c r="KJT14" s="80"/>
      <c r="KJU14" s="77"/>
      <c r="KJV14" s="77"/>
      <c r="KJW14" s="84"/>
      <c r="KJX14" s="80"/>
      <c r="KJY14" s="80"/>
      <c r="KJZ14" s="77"/>
      <c r="KKA14" s="77"/>
      <c r="KKB14" s="84"/>
      <c r="KKC14" s="80"/>
      <c r="KKD14" s="80"/>
      <c r="KKE14" s="77"/>
      <c r="KKF14" s="77"/>
      <c r="KKG14" s="77"/>
      <c r="KKH14" s="77"/>
      <c r="KKI14" s="77"/>
      <c r="KKJ14" s="77"/>
      <c r="KKK14" s="78"/>
      <c r="KKL14" s="78"/>
      <c r="KKM14" s="118"/>
      <c r="KKN14" s="119"/>
      <c r="KKO14" s="119"/>
      <c r="KKP14" s="118"/>
      <c r="KKQ14" s="118"/>
      <c r="KKR14" s="81"/>
      <c r="KKS14" s="82"/>
      <c r="KKT14" s="81"/>
      <c r="KKU14" s="82"/>
      <c r="KKV14" s="83"/>
      <c r="KKW14" s="82"/>
      <c r="KKX14" s="81"/>
      <c r="KKY14" s="81"/>
      <c r="KKZ14" s="76"/>
      <c r="KLA14" s="84"/>
      <c r="KLB14" s="77"/>
      <c r="KLC14" s="77"/>
      <c r="KLD14" s="84"/>
      <c r="KLE14" s="80"/>
      <c r="KLF14" s="80"/>
      <c r="KLG14" s="77"/>
      <c r="KLH14" s="77"/>
      <c r="KLI14" s="84"/>
      <c r="KLJ14" s="80"/>
      <c r="KLK14" s="80"/>
      <c r="KLL14" s="77"/>
      <c r="KLM14" s="77"/>
      <c r="KLN14" s="84"/>
      <c r="KLO14" s="80"/>
      <c r="KLP14" s="80"/>
      <c r="KLQ14" s="77"/>
      <c r="KLR14" s="77"/>
      <c r="KLS14" s="84"/>
      <c r="KLT14" s="80"/>
      <c r="KLU14" s="80"/>
      <c r="KLV14" s="77"/>
      <c r="KLW14" s="77"/>
      <c r="KLX14" s="77"/>
      <c r="KLY14" s="77"/>
      <c r="KLZ14" s="77"/>
      <c r="KMA14" s="77"/>
      <c r="KMB14" s="78"/>
      <c r="KMC14" s="78"/>
      <c r="KMD14" s="118"/>
      <c r="KME14" s="119"/>
      <c r="KMF14" s="119"/>
      <c r="KMG14" s="118"/>
      <c r="KMH14" s="118"/>
      <c r="KMI14" s="81"/>
      <c r="KMJ14" s="82"/>
      <c r="KMK14" s="81"/>
      <c r="KML14" s="82"/>
      <c r="KMM14" s="83"/>
      <c r="KMN14" s="82"/>
      <c r="KMO14" s="81"/>
      <c r="KMP14" s="81"/>
      <c r="KMQ14" s="76"/>
      <c r="KMR14" s="84"/>
      <c r="KMS14" s="77"/>
      <c r="KMT14" s="77"/>
      <c r="KMU14" s="84"/>
      <c r="KMV14" s="80"/>
      <c r="KMW14" s="80"/>
      <c r="KMX14" s="77"/>
      <c r="KMY14" s="77"/>
      <c r="KMZ14" s="84"/>
      <c r="KNA14" s="80"/>
      <c r="KNB14" s="80"/>
      <c r="KNC14" s="77"/>
      <c r="KND14" s="77"/>
      <c r="KNE14" s="84"/>
      <c r="KNF14" s="80"/>
      <c r="KNG14" s="80"/>
      <c r="KNH14" s="77"/>
      <c r="KNI14" s="77"/>
      <c r="KNJ14" s="84"/>
      <c r="KNK14" s="80"/>
      <c r="KNL14" s="80"/>
      <c r="KNM14" s="77"/>
      <c r="KNN14" s="77"/>
      <c r="KNO14" s="77"/>
      <c r="KNP14" s="77"/>
      <c r="KNQ14" s="77"/>
      <c r="KNR14" s="77"/>
      <c r="KNS14" s="78"/>
      <c r="KNT14" s="78"/>
      <c r="KNU14" s="118"/>
      <c r="KNV14" s="119"/>
      <c r="KNW14" s="119"/>
      <c r="KNX14" s="118"/>
      <c r="KNY14" s="118"/>
      <c r="KNZ14" s="81"/>
      <c r="KOA14" s="82"/>
      <c r="KOB14" s="81"/>
      <c r="KOC14" s="82"/>
      <c r="KOD14" s="83"/>
      <c r="KOE14" s="82"/>
      <c r="KOF14" s="81"/>
      <c r="KOG14" s="81"/>
      <c r="KOH14" s="76"/>
      <c r="KOI14" s="84"/>
      <c r="KOJ14" s="77"/>
      <c r="KOK14" s="77"/>
      <c r="KOL14" s="84"/>
      <c r="KOM14" s="80"/>
      <c r="KON14" s="80"/>
      <c r="KOO14" s="77"/>
      <c r="KOP14" s="77"/>
      <c r="KOQ14" s="84"/>
      <c r="KOR14" s="80"/>
      <c r="KOS14" s="80"/>
      <c r="KOT14" s="77"/>
      <c r="KOU14" s="77"/>
      <c r="KOV14" s="84"/>
      <c r="KOW14" s="80"/>
      <c r="KOX14" s="80"/>
      <c r="KOY14" s="77"/>
      <c r="KOZ14" s="77"/>
      <c r="KPA14" s="84"/>
      <c r="KPB14" s="80"/>
      <c r="KPC14" s="80"/>
      <c r="KPD14" s="77"/>
      <c r="KPE14" s="77"/>
      <c r="KPF14" s="77"/>
      <c r="KPG14" s="77"/>
      <c r="KPH14" s="77"/>
      <c r="KPI14" s="77"/>
      <c r="KPJ14" s="78"/>
      <c r="KPK14" s="78"/>
      <c r="KPL14" s="118"/>
      <c r="KPM14" s="119"/>
      <c r="KPN14" s="119"/>
      <c r="KPO14" s="118"/>
      <c r="KPP14" s="118"/>
      <c r="KPQ14" s="81"/>
      <c r="KPR14" s="82"/>
      <c r="KPS14" s="81"/>
      <c r="KPT14" s="82"/>
      <c r="KPU14" s="83"/>
      <c r="KPV14" s="82"/>
      <c r="KPW14" s="81"/>
      <c r="KPX14" s="81"/>
      <c r="KPY14" s="76"/>
      <c r="KPZ14" s="84"/>
      <c r="KQA14" s="77"/>
      <c r="KQB14" s="77"/>
      <c r="KQC14" s="84"/>
      <c r="KQD14" s="80"/>
      <c r="KQE14" s="80"/>
      <c r="KQF14" s="77"/>
      <c r="KQG14" s="77"/>
      <c r="KQH14" s="84"/>
      <c r="KQI14" s="80"/>
      <c r="KQJ14" s="80"/>
      <c r="KQK14" s="77"/>
      <c r="KQL14" s="77"/>
      <c r="KQM14" s="84"/>
      <c r="KQN14" s="80"/>
      <c r="KQO14" s="80"/>
      <c r="KQP14" s="77"/>
      <c r="KQQ14" s="77"/>
      <c r="KQR14" s="84"/>
      <c r="KQS14" s="80"/>
      <c r="KQT14" s="80"/>
      <c r="KQU14" s="77"/>
      <c r="KQV14" s="77"/>
      <c r="KQW14" s="77"/>
      <c r="KQX14" s="77"/>
      <c r="KQY14" s="77"/>
      <c r="KQZ14" s="77"/>
      <c r="KRA14" s="78"/>
      <c r="KRB14" s="78"/>
      <c r="KRC14" s="118"/>
      <c r="KRD14" s="119"/>
      <c r="KRE14" s="119"/>
      <c r="KRF14" s="118"/>
      <c r="KRG14" s="118"/>
      <c r="KRH14" s="81"/>
      <c r="KRI14" s="82"/>
      <c r="KRJ14" s="81"/>
      <c r="KRK14" s="82"/>
      <c r="KRL14" s="83"/>
      <c r="KRM14" s="82"/>
      <c r="KRN14" s="81"/>
      <c r="KRO14" s="81"/>
      <c r="KRP14" s="76"/>
      <c r="KRQ14" s="84"/>
      <c r="KRR14" s="77"/>
      <c r="KRS14" s="77"/>
      <c r="KRT14" s="84"/>
      <c r="KRU14" s="80"/>
      <c r="KRV14" s="80"/>
      <c r="KRW14" s="77"/>
      <c r="KRX14" s="77"/>
      <c r="KRY14" s="84"/>
      <c r="KRZ14" s="80"/>
      <c r="KSA14" s="80"/>
      <c r="KSB14" s="77"/>
      <c r="KSC14" s="77"/>
      <c r="KSD14" s="84"/>
      <c r="KSE14" s="80"/>
      <c r="KSF14" s="80"/>
      <c r="KSG14" s="77"/>
      <c r="KSH14" s="77"/>
      <c r="KSI14" s="84"/>
      <c r="KSJ14" s="80"/>
      <c r="KSK14" s="80"/>
      <c r="KSL14" s="77"/>
      <c r="KSM14" s="77"/>
      <c r="KSN14" s="77"/>
      <c r="KSO14" s="77"/>
      <c r="KSP14" s="77"/>
      <c r="KSQ14" s="77"/>
      <c r="KSR14" s="78"/>
      <c r="KSS14" s="78"/>
      <c r="KST14" s="118"/>
      <c r="KSU14" s="119"/>
      <c r="KSV14" s="119"/>
      <c r="KSW14" s="118"/>
      <c r="KSX14" s="118"/>
      <c r="KSY14" s="81"/>
      <c r="KSZ14" s="82"/>
      <c r="KTA14" s="81"/>
      <c r="KTB14" s="82"/>
      <c r="KTC14" s="83"/>
      <c r="KTD14" s="82"/>
      <c r="KTE14" s="81"/>
      <c r="KTF14" s="81"/>
      <c r="KTG14" s="76"/>
      <c r="KTH14" s="84"/>
      <c r="KTI14" s="77"/>
      <c r="KTJ14" s="77"/>
      <c r="KTK14" s="84"/>
      <c r="KTL14" s="80"/>
      <c r="KTM14" s="80"/>
      <c r="KTN14" s="77"/>
      <c r="KTO14" s="77"/>
      <c r="KTP14" s="84"/>
      <c r="KTQ14" s="80"/>
      <c r="KTR14" s="80"/>
      <c r="KTS14" s="77"/>
      <c r="KTT14" s="77"/>
      <c r="KTU14" s="84"/>
      <c r="KTV14" s="80"/>
      <c r="KTW14" s="80"/>
      <c r="KTX14" s="77"/>
      <c r="KTY14" s="77"/>
      <c r="KTZ14" s="84"/>
      <c r="KUA14" s="80"/>
      <c r="KUB14" s="80"/>
      <c r="KUC14" s="77"/>
      <c r="KUD14" s="77"/>
      <c r="KUE14" s="77"/>
      <c r="KUF14" s="77"/>
      <c r="KUG14" s="77"/>
      <c r="KUH14" s="77"/>
      <c r="KUI14" s="78"/>
      <c r="KUJ14" s="78"/>
      <c r="KUK14" s="118"/>
      <c r="KUL14" s="119"/>
      <c r="KUM14" s="119"/>
      <c r="KUN14" s="118"/>
      <c r="KUO14" s="118"/>
      <c r="KUP14" s="81"/>
      <c r="KUQ14" s="82"/>
      <c r="KUR14" s="81"/>
      <c r="KUS14" s="82"/>
      <c r="KUT14" s="83"/>
      <c r="KUU14" s="82"/>
      <c r="KUV14" s="81"/>
      <c r="KUW14" s="81"/>
      <c r="KUX14" s="76"/>
      <c r="KUY14" s="84"/>
      <c r="KUZ14" s="77"/>
      <c r="KVA14" s="77"/>
      <c r="KVB14" s="84"/>
      <c r="KVC14" s="80"/>
      <c r="KVD14" s="80"/>
      <c r="KVE14" s="77"/>
      <c r="KVF14" s="77"/>
      <c r="KVG14" s="84"/>
      <c r="KVH14" s="80"/>
      <c r="KVI14" s="80"/>
      <c r="KVJ14" s="77"/>
      <c r="KVK14" s="77"/>
      <c r="KVL14" s="84"/>
      <c r="KVM14" s="80"/>
      <c r="KVN14" s="80"/>
      <c r="KVO14" s="77"/>
      <c r="KVP14" s="77"/>
      <c r="KVQ14" s="84"/>
      <c r="KVR14" s="80"/>
      <c r="KVS14" s="80"/>
      <c r="KVT14" s="77"/>
      <c r="KVU14" s="77"/>
      <c r="KVV14" s="77"/>
      <c r="KVW14" s="77"/>
      <c r="KVX14" s="77"/>
      <c r="KVY14" s="77"/>
      <c r="KVZ14" s="78"/>
      <c r="KWA14" s="78"/>
      <c r="KWB14" s="118"/>
      <c r="KWC14" s="119"/>
      <c r="KWD14" s="119"/>
      <c r="KWE14" s="118"/>
      <c r="KWF14" s="118"/>
      <c r="KWG14" s="81"/>
      <c r="KWH14" s="82"/>
      <c r="KWI14" s="81"/>
      <c r="KWJ14" s="82"/>
      <c r="KWK14" s="83"/>
      <c r="KWL14" s="82"/>
      <c r="KWM14" s="81"/>
      <c r="KWN14" s="81"/>
      <c r="KWO14" s="76"/>
      <c r="KWP14" s="84"/>
      <c r="KWQ14" s="77"/>
      <c r="KWR14" s="77"/>
      <c r="KWS14" s="84"/>
      <c r="KWT14" s="80"/>
      <c r="KWU14" s="80"/>
      <c r="KWV14" s="77"/>
      <c r="KWW14" s="77"/>
      <c r="KWX14" s="84"/>
      <c r="KWY14" s="80"/>
      <c r="KWZ14" s="80"/>
      <c r="KXA14" s="77"/>
      <c r="KXB14" s="77"/>
      <c r="KXC14" s="84"/>
      <c r="KXD14" s="80"/>
      <c r="KXE14" s="80"/>
      <c r="KXF14" s="77"/>
      <c r="KXG14" s="77"/>
      <c r="KXH14" s="84"/>
      <c r="KXI14" s="80"/>
      <c r="KXJ14" s="80"/>
      <c r="KXK14" s="77"/>
      <c r="KXL14" s="77"/>
      <c r="KXM14" s="77"/>
      <c r="KXN14" s="77"/>
      <c r="KXO14" s="77"/>
      <c r="KXP14" s="77"/>
      <c r="KXQ14" s="78"/>
      <c r="KXR14" s="78"/>
      <c r="KXS14" s="118"/>
      <c r="KXT14" s="119"/>
      <c r="KXU14" s="119"/>
      <c r="KXV14" s="118"/>
      <c r="KXW14" s="118"/>
      <c r="KXX14" s="81"/>
      <c r="KXY14" s="82"/>
      <c r="KXZ14" s="81"/>
      <c r="KYA14" s="82"/>
      <c r="KYB14" s="83"/>
      <c r="KYC14" s="82"/>
      <c r="KYD14" s="81"/>
      <c r="KYE14" s="81"/>
      <c r="KYF14" s="76"/>
      <c r="KYG14" s="84"/>
      <c r="KYH14" s="77"/>
      <c r="KYI14" s="77"/>
      <c r="KYJ14" s="84"/>
      <c r="KYK14" s="80"/>
      <c r="KYL14" s="80"/>
      <c r="KYM14" s="77"/>
      <c r="KYN14" s="77"/>
      <c r="KYO14" s="84"/>
      <c r="KYP14" s="80"/>
      <c r="KYQ14" s="80"/>
      <c r="KYR14" s="77"/>
      <c r="KYS14" s="77"/>
      <c r="KYT14" s="84"/>
      <c r="KYU14" s="80"/>
      <c r="KYV14" s="80"/>
      <c r="KYW14" s="77"/>
      <c r="KYX14" s="77"/>
      <c r="KYY14" s="84"/>
      <c r="KYZ14" s="80"/>
      <c r="KZA14" s="80"/>
      <c r="KZB14" s="77"/>
      <c r="KZC14" s="77"/>
      <c r="KZD14" s="77"/>
      <c r="KZE14" s="77"/>
      <c r="KZF14" s="77"/>
      <c r="KZG14" s="77"/>
      <c r="KZH14" s="78"/>
      <c r="KZI14" s="78"/>
      <c r="KZJ14" s="118"/>
      <c r="KZK14" s="119"/>
      <c r="KZL14" s="119"/>
      <c r="KZM14" s="118"/>
      <c r="KZN14" s="118"/>
      <c r="KZO14" s="81"/>
      <c r="KZP14" s="82"/>
      <c r="KZQ14" s="81"/>
      <c r="KZR14" s="82"/>
      <c r="KZS14" s="83"/>
      <c r="KZT14" s="82"/>
      <c r="KZU14" s="81"/>
      <c r="KZV14" s="81"/>
      <c r="KZW14" s="76"/>
      <c r="KZX14" s="84"/>
      <c r="KZY14" s="77"/>
      <c r="KZZ14" s="77"/>
      <c r="LAA14" s="84"/>
      <c r="LAB14" s="80"/>
      <c r="LAC14" s="80"/>
      <c r="LAD14" s="77"/>
      <c r="LAE14" s="77"/>
      <c r="LAF14" s="84"/>
      <c r="LAG14" s="80"/>
      <c r="LAH14" s="80"/>
      <c r="LAI14" s="77"/>
      <c r="LAJ14" s="77"/>
      <c r="LAK14" s="84"/>
      <c r="LAL14" s="80"/>
      <c r="LAM14" s="80"/>
      <c r="LAN14" s="77"/>
      <c r="LAO14" s="77"/>
      <c r="LAP14" s="84"/>
      <c r="LAQ14" s="80"/>
      <c r="LAR14" s="80"/>
      <c r="LAS14" s="77"/>
      <c r="LAT14" s="77"/>
      <c r="LAU14" s="77"/>
      <c r="LAV14" s="77"/>
      <c r="LAW14" s="77"/>
      <c r="LAX14" s="77"/>
      <c r="LAY14" s="78"/>
      <c r="LAZ14" s="78"/>
      <c r="LBA14" s="118"/>
      <c r="LBB14" s="119"/>
      <c r="LBC14" s="119"/>
      <c r="LBD14" s="118"/>
      <c r="LBE14" s="118"/>
      <c r="LBF14" s="81"/>
      <c r="LBG14" s="82"/>
      <c r="LBH14" s="81"/>
      <c r="LBI14" s="82"/>
      <c r="LBJ14" s="83"/>
      <c r="LBK14" s="82"/>
      <c r="LBL14" s="81"/>
      <c r="LBM14" s="81"/>
      <c r="LBN14" s="76"/>
      <c r="LBO14" s="84"/>
      <c r="LBP14" s="77"/>
      <c r="LBQ14" s="77"/>
      <c r="LBR14" s="84"/>
      <c r="LBS14" s="80"/>
      <c r="LBT14" s="80"/>
      <c r="LBU14" s="77"/>
      <c r="LBV14" s="77"/>
      <c r="LBW14" s="84"/>
      <c r="LBX14" s="80"/>
      <c r="LBY14" s="80"/>
      <c r="LBZ14" s="77"/>
      <c r="LCA14" s="77"/>
      <c r="LCB14" s="84"/>
      <c r="LCC14" s="80"/>
      <c r="LCD14" s="80"/>
      <c r="LCE14" s="77"/>
      <c r="LCF14" s="77"/>
      <c r="LCG14" s="84"/>
      <c r="LCH14" s="80"/>
      <c r="LCI14" s="80"/>
      <c r="LCJ14" s="77"/>
      <c r="LCK14" s="77"/>
      <c r="LCL14" s="77"/>
      <c r="LCM14" s="77"/>
      <c r="LCN14" s="77"/>
      <c r="LCO14" s="77"/>
      <c r="LCP14" s="78"/>
      <c r="LCQ14" s="78"/>
      <c r="LCR14" s="118"/>
      <c r="LCS14" s="119"/>
      <c r="LCT14" s="119"/>
      <c r="LCU14" s="118"/>
      <c r="LCV14" s="118"/>
      <c r="LCW14" s="81"/>
      <c r="LCX14" s="82"/>
      <c r="LCY14" s="81"/>
      <c r="LCZ14" s="82"/>
      <c r="LDA14" s="83"/>
      <c r="LDB14" s="82"/>
      <c r="LDC14" s="81"/>
      <c r="LDD14" s="81"/>
      <c r="LDE14" s="76"/>
      <c r="LDF14" s="84"/>
      <c r="LDG14" s="77"/>
      <c r="LDH14" s="77"/>
      <c r="LDI14" s="84"/>
      <c r="LDJ14" s="80"/>
      <c r="LDK14" s="80"/>
      <c r="LDL14" s="77"/>
      <c r="LDM14" s="77"/>
      <c r="LDN14" s="84"/>
      <c r="LDO14" s="80"/>
      <c r="LDP14" s="80"/>
      <c r="LDQ14" s="77"/>
      <c r="LDR14" s="77"/>
      <c r="LDS14" s="84"/>
      <c r="LDT14" s="80"/>
      <c r="LDU14" s="80"/>
      <c r="LDV14" s="77"/>
      <c r="LDW14" s="77"/>
      <c r="LDX14" s="84"/>
      <c r="LDY14" s="80"/>
      <c r="LDZ14" s="80"/>
      <c r="LEA14" s="77"/>
      <c r="LEB14" s="77"/>
      <c r="LEC14" s="77"/>
      <c r="LED14" s="77"/>
      <c r="LEE14" s="77"/>
      <c r="LEF14" s="77"/>
      <c r="LEG14" s="78"/>
      <c r="LEH14" s="78"/>
      <c r="LEI14" s="118"/>
      <c r="LEJ14" s="119"/>
      <c r="LEK14" s="119"/>
      <c r="LEL14" s="118"/>
      <c r="LEM14" s="118"/>
      <c r="LEN14" s="81"/>
      <c r="LEO14" s="82"/>
      <c r="LEP14" s="81"/>
      <c r="LEQ14" s="82"/>
      <c r="LER14" s="83"/>
      <c r="LES14" s="82"/>
      <c r="LET14" s="81"/>
      <c r="LEU14" s="81"/>
      <c r="LEV14" s="76"/>
      <c r="LEW14" s="84"/>
      <c r="LEX14" s="77"/>
      <c r="LEY14" s="77"/>
      <c r="LEZ14" s="84"/>
      <c r="LFA14" s="80"/>
      <c r="LFB14" s="80"/>
      <c r="LFC14" s="77"/>
      <c r="LFD14" s="77"/>
      <c r="LFE14" s="84"/>
      <c r="LFF14" s="80"/>
      <c r="LFG14" s="80"/>
      <c r="LFH14" s="77"/>
      <c r="LFI14" s="77"/>
      <c r="LFJ14" s="84"/>
      <c r="LFK14" s="80"/>
      <c r="LFL14" s="80"/>
      <c r="LFM14" s="77"/>
      <c r="LFN14" s="77"/>
      <c r="LFO14" s="84"/>
      <c r="LFP14" s="80"/>
      <c r="LFQ14" s="80"/>
      <c r="LFR14" s="77"/>
      <c r="LFS14" s="77"/>
      <c r="LFT14" s="77"/>
      <c r="LFU14" s="77"/>
      <c r="LFV14" s="77"/>
      <c r="LFW14" s="77"/>
      <c r="LFX14" s="78"/>
      <c r="LFY14" s="78"/>
      <c r="LFZ14" s="118"/>
      <c r="LGA14" s="119"/>
      <c r="LGB14" s="119"/>
      <c r="LGC14" s="118"/>
      <c r="LGD14" s="118"/>
      <c r="LGE14" s="81"/>
      <c r="LGF14" s="82"/>
      <c r="LGG14" s="81"/>
      <c r="LGH14" s="82"/>
      <c r="LGI14" s="83"/>
      <c r="LGJ14" s="82"/>
      <c r="LGK14" s="81"/>
      <c r="LGL14" s="81"/>
      <c r="LGM14" s="76"/>
      <c r="LGN14" s="84"/>
      <c r="LGO14" s="77"/>
      <c r="LGP14" s="77"/>
      <c r="LGQ14" s="84"/>
      <c r="LGR14" s="80"/>
      <c r="LGS14" s="80"/>
      <c r="LGT14" s="77"/>
      <c r="LGU14" s="77"/>
      <c r="LGV14" s="84"/>
      <c r="LGW14" s="80"/>
      <c r="LGX14" s="80"/>
      <c r="LGY14" s="77"/>
      <c r="LGZ14" s="77"/>
      <c r="LHA14" s="84"/>
      <c r="LHB14" s="80"/>
      <c r="LHC14" s="80"/>
      <c r="LHD14" s="77"/>
      <c r="LHE14" s="77"/>
      <c r="LHF14" s="84"/>
      <c r="LHG14" s="80"/>
      <c r="LHH14" s="80"/>
      <c r="LHI14" s="77"/>
      <c r="LHJ14" s="77"/>
      <c r="LHK14" s="77"/>
      <c r="LHL14" s="77"/>
      <c r="LHM14" s="77"/>
      <c r="LHN14" s="77"/>
      <c r="LHO14" s="78"/>
      <c r="LHP14" s="78"/>
      <c r="LHQ14" s="118"/>
      <c r="LHR14" s="119"/>
      <c r="LHS14" s="119"/>
      <c r="LHT14" s="118"/>
      <c r="LHU14" s="118"/>
      <c r="LHV14" s="81"/>
      <c r="LHW14" s="82"/>
      <c r="LHX14" s="81"/>
      <c r="LHY14" s="82"/>
      <c r="LHZ14" s="83"/>
      <c r="LIA14" s="82"/>
      <c r="LIB14" s="81"/>
      <c r="LIC14" s="81"/>
      <c r="LID14" s="76"/>
      <c r="LIE14" s="84"/>
      <c r="LIF14" s="77"/>
      <c r="LIG14" s="77"/>
      <c r="LIH14" s="84"/>
      <c r="LII14" s="80"/>
      <c r="LIJ14" s="80"/>
      <c r="LIK14" s="77"/>
      <c r="LIL14" s="77"/>
      <c r="LIM14" s="84"/>
      <c r="LIN14" s="80"/>
      <c r="LIO14" s="80"/>
      <c r="LIP14" s="77"/>
      <c r="LIQ14" s="77"/>
      <c r="LIR14" s="84"/>
      <c r="LIS14" s="80"/>
      <c r="LIT14" s="80"/>
      <c r="LIU14" s="77"/>
      <c r="LIV14" s="77"/>
      <c r="LIW14" s="84"/>
      <c r="LIX14" s="80"/>
      <c r="LIY14" s="80"/>
      <c r="LIZ14" s="77"/>
      <c r="LJA14" s="77"/>
      <c r="LJB14" s="77"/>
      <c r="LJC14" s="77"/>
      <c r="LJD14" s="77"/>
      <c r="LJE14" s="77"/>
      <c r="LJF14" s="78"/>
      <c r="LJG14" s="78"/>
      <c r="LJH14" s="118"/>
      <c r="LJI14" s="119"/>
      <c r="LJJ14" s="119"/>
      <c r="LJK14" s="118"/>
      <c r="LJL14" s="118"/>
      <c r="LJM14" s="81"/>
      <c r="LJN14" s="82"/>
      <c r="LJO14" s="81"/>
      <c r="LJP14" s="82"/>
      <c r="LJQ14" s="83"/>
      <c r="LJR14" s="82"/>
      <c r="LJS14" s="81"/>
      <c r="LJT14" s="81"/>
      <c r="LJU14" s="76"/>
      <c r="LJV14" s="84"/>
      <c r="LJW14" s="77"/>
      <c r="LJX14" s="77"/>
      <c r="LJY14" s="84"/>
      <c r="LJZ14" s="80"/>
      <c r="LKA14" s="80"/>
      <c r="LKB14" s="77"/>
      <c r="LKC14" s="77"/>
      <c r="LKD14" s="84"/>
      <c r="LKE14" s="80"/>
      <c r="LKF14" s="80"/>
      <c r="LKG14" s="77"/>
      <c r="LKH14" s="77"/>
      <c r="LKI14" s="84"/>
      <c r="LKJ14" s="80"/>
      <c r="LKK14" s="80"/>
      <c r="LKL14" s="77"/>
      <c r="LKM14" s="77"/>
      <c r="LKN14" s="84"/>
      <c r="LKO14" s="80"/>
      <c r="LKP14" s="80"/>
      <c r="LKQ14" s="77"/>
      <c r="LKR14" s="77"/>
      <c r="LKS14" s="77"/>
      <c r="LKT14" s="77"/>
      <c r="LKU14" s="77"/>
      <c r="LKV14" s="77"/>
      <c r="LKW14" s="78"/>
      <c r="LKX14" s="78"/>
      <c r="LKY14" s="118"/>
      <c r="LKZ14" s="119"/>
      <c r="LLA14" s="119"/>
      <c r="LLB14" s="118"/>
      <c r="LLC14" s="118"/>
      <c r="LLD14" s="81"/>
      <c r="LLE14" s="82"/>
      <c r="LLF14" s="81"/>
      <c r="LLG14" s="82"/>
      <c r="LLH14" s="83"/>
      <c r="LLI14" s="82"/>
      <c r="LLJ14" s="81"/>
      <c r="LLK14" s="81"/>
      <c r="LLL14" s="76"/>
      <c r="LLM14" s="84"/>
      <c r="LLN14" s="77"/>
      <c r="LLO14" s="77"/>
      <c r="LLP14" s="84"/>
      <c r="LLQ14" s="80"/>
      <c r="LLR14" s="80"/>
      <c r="LLS14" s="77"/>
      <c r="LLT14" s="77"/>
      <c r="LLU14" s="84"/>
      <c r="LLV14" s="80"/>
      <c r="LLW14" s="80"/>
      <c r="LLX14" s="77"/>
      <c r="LLY14" s="77"/>
      <c r="LLZ14" s="84"/>
      <c r="LMA14" s="80"/>
      <c r="LMB14" s="80"/>
      <c r="LMC14" s="77"/>
      <c r="LMD14" s="77"/>
      <c r="LME14" s="84"/>
      <c r="LMF14" s="80"/>
      <c r="LMG14" s="80"/>
      <c r="LMH14" s="77"/>
      <c r="LMI14" s="77"/>
      <c r="LMJ14" s="77"/>
      <c r="LMK14" s="77"/>
      <c r="LML14" s="77"/>
      <c r="LMM14" s="77"/>
      <c r="LMN14" s="78"/>
      <c r="LMO14" s="78"/>
      <c r="LMP14" s="118"/>
      <c r="LMQ14" s="119"/>
      <c r="LMR14" s="119"/>
      <c r="LMS14" s="118"/>
      <c r="LMT14" s="118"/>
      <c r="LMU14" s="81"/>
      <c r="LMV14" s="82"/>
      <c r="LMW14" s="81"/>
      <c r="LMX14" s="82"/>
      <c r="LMY14" s="83"/>
      <c r="LMZ14" s="82"/>
      <c r="LNA14" s="81"/>
      <c r="LNB14" s="81"/>
      <c r="LNC14" s="76"/>
      <c r="LND14" s="84"/>
      <c r="LNE14" s="77"/>
      <c r="LNF14" s="77"/>
      <c r="LNG14" s="84"/>
      <c r="LNH14" s="80"/>
      <c r="LNI14" s="80"/>
      <c r="LNJ14" s="77"/>
      <c r="LNK14" s="77"/>
      <c r="LNL14" s="84"/>
      <c r="LNM14" s="80"/>
      <c r="LNN14" s="80"/>
      <c r="LNO14" s="77"/>
      <c r="LNP14" s="77"/>
      <c r="LNQ14" s="84"/>
      <c r="LNR14" s="80"/>
      <c r="LNS14" s="80"/>
      <c r="LNT14" s="77"/>
      <c r="LNU14" s="77"/>
      <c r="LNV14" s="84"/>
      <c r="LNW14" s="80"/>
      <c r="LNX14" s="80"/>
      <c r="LNY14" s="77"/>
      <c r="LNZ14" s="77"/>
      <c r="LOA14" s="77"/>
      <c r="LOB14" s="77"/>
      <c r="LOC14" s="77"/>
      <c r="LOD14" s="77"/>
      <c r="LOE14" s="78"/>
      <c r="LOF14" s="78"/>
      <c r="LOG14" s="118"/>
      <c r="LOH14" s="119"/>
      <c r="LOI14" s="119"/>
      <c r="LOJ14" s="118"/>
      <c r="LOK14" s="118"/>
      <c r="LOL14" s="81"/>
      <c r="LOM14" s="82"/>
      <c r="LON14" s="81"/>
      <c r="LOO14" s="82"/>
      <c r="LOP14" s="83"/>
      <c r="LOQ14" s="82"/>
      <c r="LOR14" s="81"/>
      <c r="LOS14" s="81"/>
      <c r="LOT14" s="76"/>
      <c r="LOU14" s="84"/>
      <c r="LOV14" s="77"/>
      <c r="LOW14" s="77"/>
      <c r="LOX14" s="84"/>
      <c r="LOY14" s="80"/>
      <c r="LOZ14" s="80"/>
      <c r="LPA14" s="77"/>
      <c r="LPB14" s="77"/>
      <c r="LPC14" s="84"/>
      <c r="LPD14" s="80"/>
      <c r="LPE14" s="80"/>
      <c r="LPF14" s="77"/>
      <c r="LPG14" s="77"/>
      <c r="LPH14" s="84"/>
      <c r="LPI14" s="80"/>
      <c r="LPJ14" s="80"/>
      <c r="LPK14" s="77"/>
      <c r="LPL14" s="77"/>
      <c r="LPM14" s="84"/>
      <c r="LPN14" s="80"/>
      <c r="LPO14" s="80"/>
      <c r="LPP14" s="77"/>
      <c r="LPQ14" s="77"/>
      <c r="LPR14" s="77"/>
      <c r="LPS14" s="77"/>
      <c r="LPT14" s="77"/>
      <c r="LPU14" s="77"/>
      <c r="LPV14" s="78"/>
      <c r="LPW14" s="78"/>
      <c r="LPX14" s="118"/>
      <c r="LPY14" s="119"/>
      <c r="LPZ14" s="119"/>
      <c r="LQA14" s="118"/>
      <c r="LQB14" s="118"/>
      <c r="LQC14" s="81"/>
      <c r="LQD14" s="82"/>
      <c r="LQE14" s="81"/>
      <c r="LQF14" s="82"/>
      <c r="LQG14" s="83"/>
      <c r="LQH14" s="82"/>
      <c r="LQI14" s="81"/>
      <c r="LQJ14" s="81"/>
      <c r="LQK14" s="76"/>
      <c r="LQL14" s="84"/>
      <c r="LQM14" s="77"/>
      <c r="LQN14" s="77"/>
      <c r="LQO14" s="84"/>
      <c r="LQP14" s="80"/>
      <c r="LQQ14" s="80"/>
      <c r="LQR14" s="77"/>
      <c r="LQS14" s="77"/>
      <c r="LQT14" s="84"/>
      <c r="LQU14" s="80"/>
      <c r="LQV14" s="80"/>
      <c r="LQW14" s="77"/>
      <c r="LQX14" s="77"/>
      <c r="LQY14" s="84"/>
      <c r="LQZ14" s="80"/>
      <c r="LRA14" s="80"/>
      <c r="LRB14" s="77"/>
      <c r="LRC14" s="77"/>
      <c r="LRD14" s="84"/>
      <c r="LRE14" s="80"/>
      <c r="LRF14" s="80"/>
      <c r="LRG14" s="77"/>
      <c r="LRH14" s="77"/>
      <c r="LRI14" s="77"/>
      <c r="LRJ14" s="77"/>
      <c r="LRK14" s="77"/>
      <c r="LRL14" s="77"/>
      <c r="LRM14" s="78"/>
      <c r="LRN14" s="78"/>
      <c r="LRO14" s="118"/>
      <c r="LRP14" s="119"/>
      <c r="LRQ14" s="119"/>
      <c r="LRR14" s="118"/>
      <c r="LRS14" s="118"/>
      <c r="LRT14" s="81"/>
      <c r="LRU14" s="82"/>
      <c r="LRV14" s="81"/>
      <c r="LRW14" s="82"/>
      <c r="LRX14" s="83"/>
      <c r="LRY14" s="82"/>
      <c r="LRZ14" s="81"/>
      <c r="LSA14" s="81"/>
      <c r="LSB14" s="76"/>
      <c r="LSC14" s="84"/>
      <c r="LSD14" s="77"/>
      <c r="LSE14" s="77"/>
      <c r="LSF14" s="84"/>
      <c r="LSG14" s="80"/>
      <c r="LSH14" s="80"/>
      <c r="LSI14" s="77"/>
      <c r="LSJ14" s="77"/>
      <c r="LSK14" s="84"/>
      <c r="LSL14" s="80"/>
      <c r="LSM14" s="80"/>
      <c r="LSN14" s="77"/>
      <c r="LSO14" s="77"/>
      <c r="LSP14" s="84"/>
      <c r="LSQ14" s="80"/>
      <c r="LSR14" s="80"/>
      <c r="LSS14" s="77"/>
      <c r="LST14" s="77"/>
      <c r="LSU14" s="84"/>
      <c r="LSV14" s="80"/>
      <c r="LSW14" s="80"/>
      <c r="LSX14" s="77"/>
      <c r="LSY14" s="77"/>
      <c r="LSZ14" s="77"/>
      <c r="LTA14" s="77"/>
      <c r="LTB14" s="77"/>
      <c r="LTC14" s="77"/>
      <c r="LTD14" s="78"/>
      <c r="LTE14" s="78"/>
      <c r="LTF14" s="118"/>
      <c r="LTG14" s="119"/>
      <c r="LTH14" s="119"/>
      <c r="LTI14" s="118"/>
      <c r="LTJ14" s="118"/>
      <c r="LTK14" s="81"/>
      <c r="LTL14" s="82"/>
      <c r="LTM14" s="81"/>
      <c r="LTN14" s="82"/>
      <c r="LTO14" s="83"/>
      <c r="LTP14" s="82"/>
      <c r="LTQ14" s="81"/>
      <c r="LTR14" s="81"/>
      <c r="LTS14" s="76"/>
      <c r="LTT14" s="84"/>
      <c r="LTU14" s="77"/>
      <c r="LTV14" s="77"/>
      <c r="LTW14" s="84"/>
      <c r="LTX14" s="80"/>
      <c r="LTY14" s="80"/>
      <c r="LTZ14" s="77"/>
      <c r="LUA14" s="77"/>
      <c r="LUB14" s="84"/>
      <c r="LUC14" s="80"/>
      <c r="LUD14" s="80"/>
      <c r="LUE14" s="77"/>
      <c r="LUF14" s="77"/>
      <c r="LUG14" s="84"/>
      <c r="LUH14" s="80"/>
      <c r="LUI14" s="80"/>
      <c r="LUJ14" s="77"/>
      <c r="LUK14" s="77"/>
      <c r="LUL14" s="84"/>
      <c r="LUM14" s="80"/>
      <c r="LUN14" s="80"/>
      <c r="LUO14" s="77"/>
      <c r="LUP14" s="77"/>
      <c r="LUQ14" s="77"/>
      <c r="LUR14" s="77"/>
      <c r="LUS14" s="77"/>
      <c r="LUT14" s="77"/>
      <c r="LUU14" s="78"/>
      <c r="LUV14" s="78"/>
      <c r="LUW14" s="118"/>
      <c r="LUX14" s="119"/>
      <c r="LUY14" s="119"/>
      <c r="LUZ14" s="118"/>
      <c r="LVA14" s="118"/>
      <c r="LVB14" s="81"/>
      <c r="LVC14" s="82"/>
      <c r="LVD14" s="81"/>
      <c r="LVE14" s="82"/>
      <c r="LVF14" s="83"/>
      <c r="LVG14" s="82"/>
      <c r="LVH14" s="81"/>
      <c r="LVI14" s="81"/>
      <c r="LVJ14" s="76"/>
      <c r="LVK14" s="84"/>
      <c r="LVL14" s="77"/>
      <c r="LVM14" s="77"/>
      <c r="LVN14" s="84"/>
      <c r="LVO14" s="80"/>
      <c r="LVP14" s="80"/>
      <c r="LVQ14" s="77"/>
      <c r="LVR14" s="77"/>
      <c r="LVS14" s="84"/>
      <c r="LVT14" s="80"/>
      <c r="LVU14" s="80"/>
      <c r="LVV14" s="77"/>
      <c r="LVW14" s="77"/>
      <c r="LVX14" s="84"/>
      <c r="LVY14" s="80"/>
      <c r="LVZ14" s="80"/>
      <c r="LWA14" s="77"/>
      <c r="LWB14" s="77"/>
      <c r="LWC14" s="84"/>
      <c r="LWD14" s="80"/>
      <c r="LWE14" s="80"/>
      <c r="LWF14" s="77"/>
      <c r="LWG14" s="77"/>
      <c r="LWH14" s="77"/>
      <c r="LWI14" s="77"/>
      <c r="LWJ14" s="77"/>
      <c r="LWK14" s="77"/>
      <c r="LWL14" s="78"/>
      <c r="LWM14" s="78"/>
      <c r="LWN14" s="118"/>
      <c r="LWO14" s="119"/>
      <c r="LWP14" s="119"/>
      <c r="LWQ14" s="118"/>
      <c r="LWR14" s="118"/>
      <c r="LWS14" s="81"/>
      <c r="LWT14" s="82"/>
      <c r="LWU14" s="81"/>
      <c r="LWV14" s="82"/>
      <c r="LWW14" s="83"/>
      <c r="LWX14" s="82"/>
      <c r="LWY14" s="81"/>
      <c r="LWZ14" s="81"/>
      <c r="LXA14" s="76"/>
      <c r="LXB14" s="84"/>
      <c r="LXC14" s="77"/>
      <c r="LXD14" s="77"/>
      <c r="LXE14" s="84"/>
      <c r="LXF14" s="80"/>
      <c r="LXG14" s="80"/>
      <c r="LXH14" s="77"/>
      <c r="LXI14" s="77"/>
      <c r="LXJ14" s="84"/>
      <c r="LXK14" s="80"/>
      <c r="LXL14" s="80"/>
      <c r="LXM14" s="77"/>
      <c r="LXN14" s="77"/>
      <c r="LXO14" s="84"/>
      <c r="LXP14" s="80"/>
      <c r="LXQ14" s="80"/>
      <c r="LXR14" s="77"/>
      <c r="LXS14" s="77"/>
      <c r="LXT14" s="84"/>
      <c r="LXU14" s="80"/>
      <c r="LXV14" s="80"/>
      <c r="LXW14" s="77"/>
      <c r="LXX14" s="77"/>
      <c r="LXY14" s="77"/>
      <c r="LXZ14" s="77"/>
      <c r="LYA14" s="77"/>
      <c r="LYB14" s="77"/>
      <c r="LYC14" s="78"/>
      <c r="LYD14" s="78"/>
      <c r="LYE14" s="118"/>
      <c r="LYF14" s="119"/>
      <c r="LYG14" s="119"/>
      <c r="LYH14" s="118"/>
      <c r="LYI14" s="118"/>
      <c r="LYJ14" s="81"/>
      <c r="LYK14" s="82"/>
      <c r="LYL14" s="81"/>
      <c r="LYM14" s="82"/>
      <c r="LYN14" s="83"/>
      <c r="LYO14" s="82"/>
      <c r="LYP14" s="81"/>
      <c r="LYQ14" s="81"/>
      <c r="LYR14" s="76"/>
      <c r="LYS14" s="84"/>
      <c r="LYT14" s="77"/>
      <c r="LYU14" s="77"/>
      <c r="LYV14" s="84"/>
      <c r="LYW14" s="80"/>
      <c r="LYX14" s="80"/>
      <c r="LYY14" s="77"/>
      <c r="LYZ14" s="77"/>
      <c r="LZA14" s="84"/>
      <c r="LZB14" s="80"/>
      <c r="LZC14" s="80"/>
      <c r="LZD14" s="77"/>
      <c r="LZE14" s="77"/>
      <c r="LZF14" s="84"/>
      <c r="LZG14" s="80"/>
      <c r="LZH14" s="80"/>
      <c r="LZI14" s="77"/>
      <c r="LZJ14" s="77"/>
      <c r="LZK14" s="84"/>
      <c r="LZL14" s="80"/>
      <c r="LZM14" s="80"/>
      <c r="LZN14" s="77"/>
      <c r="LZO14" s="77"/>
      <c r="LZP14" s="77"/>
      <c r="LZQ14" s="77"/>
      <c r="LZR14" s="77"/>
      <c r="LZS14" s="77"/>
      <c r="LZT14" s="78"/>
      <c r="LZU14" s="78"/>
      <c r="LZV14" s="118"/>
      <c r="LZW14" s="119"/>
      <c r="LZX14" s="119"/>
      <c r="LZY14" s="118"/>
      <c r="LZZ14" s="118"/>
      <c r="MAA14" s="81"/>
      <c r="MAB14" s="82"/>
      <c r="MAC14" s="81"/>
      <c r="MAD14" s="82"/>
      <c r="MAE14" s="83"/>
      <c r="MAF14" s="82"/>
      <c r="MAG14" s="81"/>
      <c r="MAH14" s="81"/>
      <c r="MAI14" s="76"/>
      <c r="MAJ14" s="84"/>
      <c r="MAK14" s="77"/>
      <c r="MAL14" s="77"/>
      <c r="MAM14" s="84"/>
      <c r="MAN14" s="80"/>
      <c r="MAO14" s="80"/>
      <c r="MAP14" s="77"/>
      <c r="MAQ14" s="77"/>
      <c r="MAR14" s="84"/>
      <c r="MAS14" s="80"/>
      <c r="MAT14" s="80"/>
      <c r="MAU14" s="77"/>
      <c r="MAV14" s="77"/>
      <c r="MAW14" s="84"/>
      <c r="MAX14" s="80"/>
      <c r="MAY14" s="80"/>
      <c r="MAZ14" s="77"/>
      <c r="MBA14" s="77"/>
      <c r="MBB14" s="84"/>
      <c r="MBC14" s="80"/>
      <c r="MBD14" s="80"/>
      <c r="MBE14" s="77"/>
      <c r="MBF14" s="77"/>
      <c r="MBG14" s="77"/>
      <c r="MBH14" s="77"/>
      <c r="MBI14" s="77"/>
      <c r="MBJ14" s="77"/>
      <c r="MBK14" s="78"/>
      <c r="MBL14" s="78"/>
      <c r="MBM14" s="118"/>
      <c r="MBN14" s="119"/>
      <c r="MBO14" s="119"/>
      <c r="MBP14" s="118"/>
      <c r="MBQ14" s="118"/>
      <c r="MBR14" s="81"/>
      <c r="MBS14" s="82"/>
      <c r="MBT14" s="81"/>
      <c r="MBU14" s="82"/>
      <c r="MBV14" s="83"/>
      <c r="MBW14" s="82"/>
      <c r="MBX14" s="81"/>
      <c r="MBY14" s="81"/>
      <c r="MBZ14" s="76"/>
      <c r="MCA14" s="84"/>
      <c r="MCB14" s="77"/>
      <c r="MCC14" s="77"/>
      <c r="MCD14" s="84"/>
      <c r="MCE14" s="80"/>
      <c r="MCF14" s="80"/>
      <c r="MCG14" s="77"/>
      <c r="MCH14" s="77"/>
      <c r="MCI14" s="84"/>
      <c r="MCJ14" s="80"/>
      <c r="MCK14" s="80"/>
      <c r="MCL14" s="77"/>
      <c r="MCM14" s="77"/>
      <c r="MCN14" s="84"/>
      <c r="MCO14" s="80"/>
      <c r="MCP14" s="80"/>
      <c r="MCQ14" s="77"/>
      <c r="MCR14" s="77"/>
      <c r="MCS14" s="84"/>
      <c r="MCT14" s="80"/>
      <c r="MCU14" s="80"/>
      <c r="MCV14" s="77"/>
      <c r="MCW14" s="77"/>
      <c r="MCX14" s="77"/>
      <c r="MCY14" s="77"/>
      <c r="MCZ14" s="77"/>
      <c r="MDA14" s="77"/>
      <c r="MDB14" s="78"/>
      <c r="MDC14" s="78"/>
      <c r="MDD14" s="118"/>
      <c r="MDE14" s="119"/>
      <c r="MDF14" s="119"/>
      <c r="MDG14" s="118"/>
      <c r="MDH14" s="118"/>
      <c r="MDI14" s="81"/>
      <c r="MDJ14" s="82"/>
      <c r="MDK14" s="81"/>
      <c r="MDL14" s="82"/>
      <c r="MDM14" s="83"/>
      <c r="MDN14" s="82"/>
      <c r="MDO14" s="81"/>
      <c r="MDP14" s="81"/>
      <c r="MDQ14" s="76"/>
      <c r="MDR14" s="84"/>
      <c r="MDS14" s="77"/>
      <c r="MDT14" s="77"/>
      <c r="MDU14" s="84"/>
      <c r="MDV14" s="80"/>
      <c r="MDW14" s="80"/>
      <c r="MDX14" s="77"/>
      <c r="MDY14" s="77"/>
      <c r="MDZ14" s="84"/>
      <c r="MEA14" s="80"/>
      <c r="MEB14" s="80"/>
      <c r="MEC14" s="77"/>
      <c r="MED14" s="77"/>
      <c r="MEE14" s="84"/>
      <c r="MEF14" s="80"/>
      <c r="MEG14" s="80"/>
      <c r="MEH14" s="77"/>
      <c r="MEI14" s="77"/>
      <c r="MEJ14" s="84"/>
      <c r="MEK14" s="80"/>
      <c r="MEL14" s="80"/>
      <c r="MEM14" s="77"/>
      <c r="MEN14" s="77"/>
      <c r="MEO14" s="77"/>
      <c r="MEP14" s="77"/>
      <c r="MEQ14" s="77"/>
      <c r="MER14" s="77"/>
      <c r="MES14" s="78"/>
      <c r="MET14" s="78"/>
      <c r="MEU14" s="118"/>
      <c r="MEV14" s="119"/>
      <c r="MEW14" s="119"/>
      <c r="MEX14" s="118"/>
      <c r="MEY14" s="118"/>
      <c r="MEZ14" s="81"/>
      <c r="MFA14" s="82"/>
      <c r="MFB14" s="81"/>
      <c r="MFC14" s="82"/>
      <c r="MFD14" s="83"/>
      <c r="MFE14" s="82"/>
      <c r="MFF14" s="81"/>
      <c r="MFG14" s="81"/>
      <c r="MFH14" s="76"/>
      <c r="MFI14" s="84"/>
      <c r="MFJ14" s="77"/>
      <c r="MFK14" s="77"/>
      <c r="MFL14" s="84"/>
      <c r="MFM14" s="80"/>
      <c r="MFN14" s="80"/>
      <c r="MFO14" s="77"/>
      <c r="MFP14" s="77"/>
      <c r="MFQ14" s="84"/>
      <c r="MFR14" s="80"/>
      <c r="MFS14" s="80"/>
      <c r="MFT14" s="77"/>
      <c r="MFU14" s="77"/>
      <c r="MFV14" s="84"/>
      <c r="MFW14" s="80"/>
      <c r="MFX14" s="80"/>
      <c r="MFY14" s="77"/>
      <c r="MFZ14" s="77"/>
      <c r="MGA14" s="84"/>
      <c r="MGB14" s="80"/>
      <c r="MGC14" s="80"/>
      <c r="MGD14" s="77"/>
      <c r="MGE14" s="77"/>
      <c r="MGF14" s="77"/>
      <c r="MGG14" s="77"/>
      <c r="MGH14" s="77"/>
      <c r="MGI14" s="77"/>
      <c r="MGJ14" s="78"/>
      <c r="MGK14" s="78"/>
      <c r="MGL14" s="118"/>
      <c r="MGM14" s="119"/>
      <c r="MGN14" s="119"/>
      <c r="MGO14" s="118"/>
      <c r="MGP14" s="118"/>
      <c r="MGQ14" s="81"/>
      <c r="MGR14" s="82"/>
      <c r="MGS14" s="81"/>
      <c r="MGT14" s="82"/>
      <c r="MGU14" s="83"/>
      <c r="MGV14" s="82"/>
      <c r="MGW14" s="81"/>
      <c r="MGX14" s="81"/>
      <c r="MGY14" s="76"/>
      <c r="MGZ14" s="84"/>
      <c r="MHA14" s="77"/>
      <c r="MHB14" s="77"/>
      <c r="MHC14" s="84"/>
      <c r="MHD14" s="80"/>
      <c r="MHE14" s="80"/>
      <c r="MHF14" s="77"/>
      <c r="MHG14" s="77"/>
      <c r="MHH14" s="84"/>
      <c r="MHI14" s="80"/>
      <c r="MHJ14" s="80"/>
      <c r="MHK14" s="77"/>
      <c r="MHL14" s="77"/>
      <c r="MHM14" s="84"/>
      <c r="MHN14" s="80"/>
      <c r="MHO14" s="80"/>
      <c r="MHP14" s="77"/>
      <c r="MHQ14" s="77"/>
      <c r="MHR14" s="84"/>
      <c r="MHS14" s="80"/>
      <c r="MHT14" s="80"/>
      <c r="MHU14" s="77"/>
      <c r="MHV14" s="77"/>
      <c r="MHW14" s="77"/>
      <c r="MHX14" s="77"/>
      <c r="MHY14" s="77"/>
      <c r="MHZ14" s="77"/>
      <c r="MIA14" s="78"/>
      <c r="MIB14" s="78"/>
      <c r="MIC14" s="118"/>
      <c r="MID14" s="119"/>
      <c r="MIE14" s="119"/>
      <c r="MIF14" s="118"/>
      <c r="MIG14" s="118"/>
      <c r="MIH14" s="81"/>
      <c r="MII14" s="82"/>
      <c r="MIJ14" s="81"/>
      <c r="MIK14" s="82"/>
      <c r="MIL14" s="83"/>
      <c r="MIM14" s="82"/>
      <c r="MIN14" s="81"/>
      <c r="MIO14" s="81"/>
      <c r="MIP14" s="76"/>
      <c r="MIQ14" s="84"/>
      <c r="MIR14" s="77"/>
      <c r="MIS14" s="77"/>
      <c r="MIT14" s="84"/>
      <c r="MIU14" s="80"/>
      <c r="MIV14" s="80"/>
      <c r="MIW14" s="77"/>
      <c r="MIX14" s="77"/>
      <c r="MIY14" s="84"/>
      <c r="MIZ14" s="80"/>
      <c r="MJA14" s="80"/>
      <c r="MJB14" s="77"/>
      <c r="MJC14" s="77"/>
      <c r="MJD14" s="84"/>
      <c r="MJE14" s="80"/>
      <c r="MJF14" s="80"/>
      <c r="MJG14" s="77"/>
      <c r="MJH14" s="77"/>
      <c r="MJI14" s="84"/>
      <c r="MJJ14" s="80"/>
      <c r="MJK14" s="80"/>
      <c r="MJL14" s="77"/>
      <c r="MJM14" s="77"/>
      <c r="MJN14" s="77"/>
      <c r="MJO14" s="77"/>
      <c r="MJP14" s="77"/>
      <c r="MJQ14" s="77"/>
      <c r="MJR14" s="78"/>
      <c r="MJS14" s="78"/>
      <c r="MJT14" s="118"/>
      <c r="MJU14" s="119"/>
      <c r="MJV14" s="119"/>
      <c r="MJW14" s="118"/>
      <c r="MJX14" s="118"/>
      <c r="MJY14" s="81"/>
      <c r="MJZ14" s="82"/>
      <c r="MKA14" s="81"/>
      <c r="MKB14" s="82"/>
      <c r="MKC14" s="83"/>
      <c r="MKD14" s="82"/>
      <c r="MKE14" s="81"/>
      <c r="MKF14" s="81"/>
      <c r="MKG14" s="76"/>
      <c r="MKH14" s="84"/>
      <c r="MKI14" s="77"/>
      <c r="MKJ14" s="77"/>
      <c r="MKK14" s="84"/>
      <c r="MKL14" s="80"/>
      <c r="MKM14" s="80"/>
      <c r="MKN14" s="77"/>
      <c r="MKO14" s="77"/>
      <c r="MKP14" s="84"/>
      <c r="MKQ14" s="80"/>
      <c r="MKR14" s="80"/>
      <c r="MKS14" s="77"/>
      <c r="MKT14" s="77"/>
      <c r="MKU14" s="84"/>
      <c r="MKV14" s="80"/>
      <c r="MKW14" s="80"/>
      <c r="MKX14" s="77"/>
      <c r="MKY14" s="77"/>
      <c r="MKZ14" s="84"/>
      <c r="MLA14" s="80"/>
      <c r="MLB14" s="80"/>
      <c r="MLC14" s="77"/>
      <c r="MLD14" s="77"/>
      <c r="MLE14" s="77"/>
      <c r="MLF14" s="77"/>
      <c r="MLG14" s="77"/>
      <c r="MLH14" s="77"/>
      <c r="MLI14" s="78"/>
      <c r="MLJ14" s="78"/>
      <c r="MLK14" s="118"/>
      <c r="MLL14" s="119"/>
      <c r="MLM14" s="119"/>
      <c r="MLN14" s="118"/>
      <c r="MLO14" s="118"/>
      <c r="MLP14" s="81"/>
      <c r="MLQ14" s="82"/>
      <c r="MLR14" s="81"/>
      <c r="MLS14" s="82"/>
      <c r="MLT14" s="83"/>
      <c r="MLU14" s="82"/>
      <c r="MLV14" s="81"/>
      <c r="MLW14" s="81"/>
      <c r="MLX14" s="76"/>
      <c r="MLY14" s="84"/>
      <c r="MLZ14" s="77"/>
      <c r="MMA14" s="77"/>
      <c r="MMB14" s="84"/>
      <c r="MMC14" s="80"/>
      <c r="MMD14" s="80"/>
      <c r="MME14" s="77"/>
      <c r="MMF14" s="77"/>
      <c r="MMG14" s="84"/>
      <c r="MMH14" s="80"/>
      <c r="MMI14" s="80"/>
      <c r="MMJ14" s="77"/>
      <c r="MMK14" s="77"/>
      <c r="MML14" s="84"/>
      <c r="MMM14" s="80"/>
      <c r="MMN14" s="80"/>
      <c r="MMO14" s="77"/>
      <c r="MMP14" s="77"/>
      <c r="MMQ14" s="84"/>
      <c r="MMR14" s="80"/>
      <c r="MMS14" s="80"/>
      <c r="MMT14" s="77"/>
      <c r="MMU14" s="77"/>
      <c r="MMV14" s="77"/>
      <c r="MMW14" s="77"/>
      <c r="MMX14" s="77"/>
      <c r="MMY14" s="77"/>
      <c r="MMZ14" s="78"/>
      <c r="MNA14" s="78"/>
      <c r="MNB14" s="118"/>
      <c r="MNC14" s="119"/>
      <c r="MND14" s="119"/>
      <c r="MNE14" s="118"/>
      <c r="MNF14" s="118"/>
      <c r="MNG14" s="81"/>
      <c r="MNH14" s="82"/>
      <c r="MNI14" s="81"/>
      <c r="MNJ14" s="82"/>
      <c r="MNK14" s="83"/>
      <c r="MNL14" s="82"/>
      <c r="MNM14" s="81"/>
      <c r="MNN14" s="81"/>
      <c r="MNO14" s="76"/>
      <c r="MNP14" s="84"/>
      <c r="MNQ14" s="77"/>
      <c r="MNR14" s="77"/>
      <c r="MNS14" s="84"/>
      <c r="MNT14" s="80"/>
      <c r="MNU14" s="80"/>
      <c r="MNV14" s="77"/>
      <c r="MNW14" s="77"/>
      <c r="MNX14" s="84"/>
      <c r="MNY14" s="80"/>
      <c r="MNZ14" s="80"/>
      <c r="MOA14" s="77"/>
      <c r="MOB14" s="77"/>
      <c r="MOC14" s="84"/>
      <c r="MOD14" s="80"/>
      <c r="MOE14" s="80"/>
      <c r="MOF14" s="77"/>
      <c r="MOG14" s="77"/>
      <c r="MOH14" s="84"/>
      <c r="MOI14" s="80"/>
      <c r="MOJ14" s="80"/>
      <c r="MOK14" s="77"/>
      <c r="MOL14" s="77"/>
      <c r="MOM14" s="77"/>
      <c r="MON14" s="77"/>
      <c r="MOO14" s="77"/>
      <c r="MOP14" s="77"/>
      <c r="MOQ14" s="78"/>
      <c r="MOR14" s="78"/>
      <c r="MOS14" s="118"/>
      <c r="MOT14" s="119"/>
      <c r="MOU14" s="119"/>
      <c r="MOV14" s="118"/>
      <c r="MOW14" s="118"/>
      <c r="MOX14" s="81"/>
      <c r="MOY14" s="82"/>
      <c r="MOZ14" s="81"/>
      <c r="MPA14" s="82"/>
      <c r="MPB14" s="83"/>
      <c r="MPC14" s="82"/>
      <c r="MPD14" s="81"/>
      <c r="MPE14" s="81"/>
      <c r="MPF14" s="76"/>
      <c r="MPG14" s="84"/>
      <c r="MPH14" s="77"/>
      <c r="MPI14" s="77"/>
      <c r="MPJ14" s="84"/>
      <c r="MPK14" s="80"/>
      <c r="MPL14" s="80"/>
      <c r="MPM14" s="77"/>
      <c r="MPN14" s="77"/>
      <c r="MPO14" s="84"/>
      <c r="MPP14" s="80"/>
      <c r="MPQ14" s="80"/>
      <c r="MPR14" s="77"/>
      <c r="MPS14" s="77"/>
      <c r="MPT14" s="84"/>
      <c r="MPU14" s="80"/>
      <c r="MPV14" s="80"/>
      <c r="MPW14" s="77"/>
      <c r="MPX14" s="77"/>
      <c r="MPY14" s="84"/>
      <c r="MPZ14" s="80"/>
      <c r="MQA14" s="80"/>
      <c r="MQB14" s="77"/>
      <c r="MQC14" s="77"/>
      <c r="MQD14" s="77"/>
      <c r="MQE14" s="77"/>
      <c r="MQF14" s="77"/>
      <c r="MQG14" s="77"/>
      <c r="MQH14" s="78"/>
      <c r="MQI14" s="78"/>
      <c r="MQJ14" s="118"/>
      <c r="MQK14" s="119"/>
      <c r="MQL14" s="119"/>
      <c r="MQM14" s="118"/>
      <c r="MQN14" s="118"/>
      <c r="MQO14" s="81"/>
      <c r="MQP14" s="82"/>
      <c r="MQQ14" s="81"/>
      <c r="MQR14" s="82"/>
      <c r="MQS14" s="83"/>
      <c r="MQT14" s="82"/>
      <c r="MQU14" s="81"/>
      <c r="MQV14" s="81"/>
      <c r="MQW14" s="76"/>
      <c r="MQX14" s="84"/>
      <c r="MQY14" s="77"/>
      <c r="MQZ14" s="77"/>
      <c r="MRA14" s="84"/>
      <c r="MRB14" s="80"/>
      <c r="MRC14" s="80"/>
      <c r="MRD14" s="77"/>
      <c r="MRE14" s="77"/>
      <c r="MRF14" s="84"/>
      <c r="MRG14" s="80"/>
      <c r="MRH14" s="80"/>
      <c r="MRI14" s="77"/>
      <c r="MRJ14" s="77"/>
      <c r="MRK14" s="84"/>
      <c r="MRL14" s="80"/>
      <c r="MRM14" s="80"/>
      <c r="MRN14" s="77"/>
      <c r="MRO14" s="77"/>
      <c r="MRP14" s="84"/>
      <c r="MRQ14" s="80"/>
      <c r="MRR14" s="80"/>
      <c r="MRS14" s="77"/>
      <c r="MRT14" s="77"/>
      <c r="MRU14" s="77"/>
      <c r="MRV14" s="77"/>
      <c r="MRW14" s="77"/>
      <c r="MRX14" s="77"/>
      <c r="MRY14" s="78"/>
      <c r="MRZ14" s="78"/>
      <c r="MSA14" s="118"/>
      <c r="MSB14" s="119"/>
      <c r="MSC14" s="119"/>
      <c r="MSD14" s="118"/>
      <c r="MSE14" s="118"/>
      <c r="MSF14" s="81"/>
      <c r="MSG14" s="82"/>
      <c r="MSH14" s="81"/>
      <c r="MSI14" s="82"/>
      <c r="MSJ14" s="83"/>
      <c r="MSK14" s="82"/>
      <c r="MSL14" s="81"/>
      <c r="MSM14" s="81"/>
      <c r="MSN14" s="76"/>
      <c r="MSO14" s="84"/>
      <c r="MSP14" s="77"/>
      <c r="MSQ14" s="77"/>
      <c r="MSR14" s="84"/>
      <c r="MSS14" s="80"/>
      <c r="MST14" s="80"/>
      <c r="MSU14" s="77"/>
      <c r="MSV14" s="77"/>
      <c r="MSW14" s="84"/>
      <c r="MSX14" s="80"/>
      <c r="MSY14" s="80"/>
      <c r="MSZ14" s="77"/>
      <c r="MTA14" s="77"/>
      <c r="MTB14" s="84"/>
      <c r="MTC14" s="80"/>
      <c r="MTD14" s="80"/>
      <c r="MTE14" s="77"/>
      <c r="MTF14" s="77"/>
      <c r="MTG14" s="84"/>
      <c r="MTH14" s="80"/>
      <c r="MTI14" s="80"/>
      <c r="MTJ14" s="77"/>
      <c r="MTK14" s="77"/>
      <c r="MTL14" s="77"/>
      <c r="MTM14" s="77"/>
      <c r="MTN14" s="77"/>
      <c r="MTO14" s="77"/>
      <c r="MTP14" s="78"/>
      <c r="MTQ14" s="78"/>
      <c r="MTR14" s="118"/>
      <c r="MTS14" s="119"/>
      <c r="MTT14" s="119"/>
      <c r="MTU14" s="118"/>
      <c r="MTV14" s="118"/>
      <c r="MTW14" s="81"/>
      <c r="MTX14" s="82"/>
      <c r="MTY14" s="81"/>
      <c r="MTZ14" s="82"/>
      <c r="MUA14" s="83"/>
      <c r="MUB14" s="82"/>
      <c r="MUC14" s="81"/>
      <c r="MUD14" s="81"/>
      <c r="MUE14" s="76"/>
      <c r="MUF14" s="84"/>
      <c r="MUG14" s="77"/>
      <c r="MUH14" s="77"/>
      <c r="MUI14" s="84"/>
      <c r="MUJ14" s="80"/>
      <c r="MUK14" s="80"/>
      <c r="MUL14" s="77"/>
      <c r="MUM14" s="77"/>
      <c r="MUN14" s="84"/>
      <c r="MUO14" s="80"/>
      <c r="MUP14" s="80"/>
      <c r="MUQ14" s="77"/>
      <c r="MUR14" s="77"/>
      <c r="MUS14" s="84"/>
      <c r="MUT14" s="80"/>
      <c r="MUU14" s="80"/>
      <c r="MUV14" s="77"/>
      <c r="MUW14" s="77"/>
      <c r="MUX14" s="84"/>
      <c r="MUY14" s="80"/>
      <c r="MUZ14" s="80"/>
      <c r="MVA14" s="77"/>
      <c r="MVB14" s="77"/>
      <c r="MVC14" s="77"/>
      <c r="MVD14" s="77"/>
      <c r="MVE14" s="77"/>
      <c r="MVF14" s="77"/>
      <c r="MVG14" s="78"/>
      <c r="MVH14" s="78"/>
      <c r="MVI14" s="118"/>
      <c r="MVJ14" s="119"/>
      <c r="MVK14" s="119"/>
      <c r="MVL14" s="118"/>
      <c r="MVM14" s="118"/>
      <c r="MVN14" s="81"/>
      <c r="MVO14" s="82"/>
      <c r="MVP14" s="81"/>
      <c r="MVQ14" s="82"/>
      <c r="MVR14" s="83"/>
      <c r="MVS14" s="82"/>
      <c r="MVT14" s="81"/>
      <c r="MVU14" s="81"/>
      <c r="MVV14" s="76"/>
      <c r="MVW14" s="84"/>
      <c r="MVX14" s="77"/>
      <c r="MVY14" s="77"/>
      <c r="MVZ14" s="84"/>
      <c r="MWA14" s="80"/>
      <c r="MWB14" s="80"/>
      <c r="MWC14" s="77"/>
      <c r="MWD14" s="77"/>
      <c r="MWE14" s="84"/>
      <c r="MWF14" s="80"/>
      <c r="MWG14" s="80"/>
      <c r="MWH14" s="77"/>
      <c r="MWI14" s="77"/>
      <c r="MWJ14" s="84"/>
      <c r="MWK14" s="80"/>
      <c r="MWL14" s="80"/>
      <c r="MWM14" s="77"/>
      <c r="MWN14" s="77"/>
      <c r="MWO14" s="84"/>
      <c r="MWP14" s="80"/>
      <c r="MWQ14" s="80"/>
      <c r="MWR14" s="77"/>
      <c r="MWS14" s="77"/>
      <c r="MWT14" s="77"/>
      <c r="MWU14" s="77"/>
      <c r="MWV14" s="77"/>
      <c r="MWW14" s="77"/>
      <c r="MWX14" s="78"/>
      <c r="MWY14" s="78"/>
      <c r="MWZ14" s="118"/>
      <c r="MXA14" s="119"/>
      <c r="MXB14" s="119"/>
      <c r="MXC14" s="118"/>
      <c r="MXD14" s="118"/>
      <c r="MXE14" s="81"/>
      <c r="MXF14" s="82"/>
      <c r="MXG14" s="81"/>
      <c r="MXH14" s="82"/>
      <c r="MXI14" s="83"/>
      <c r="MXJ14" s="82"/>
      <c r="MXK14" s="81"/>
      <c r="MXL14" s="81"/>
      <c r="MXM14" s="76"/>
      <c r="MXN14" s="84"/>
      <c r="MXO14" s="77"/>
      <c r="MXP14" s="77"/>
      <c r="MXQ14" s="84"/>
      <c r="MXR14" s="80"/>
      <c r="MXS14" s="80"/>
      <c r="MXT14" s="77"/>
      <c r="MXU14" s="77"/>
      <c r="MXV14" s="84"/>
      <c r="MXW14" s="80"/>
      <c r="MXX14" s="80"/>
      <c r="MXY14" s="77"/>
      <c r="MXZ14" s="77"/>
      <c r="MYA14" s="84"/>
      <c r="MYB14" s="80"/>
      <c r="MYC14" s="80"/>
      <c r="MYD14" s="77"/>
      <c r="MYE14" s="77"/>
      <c r="MYF14" s="84"/>
      <c r="MYG14" s="80"/>
      <c r="MYH14" s="80"/>
      <c r="MYI14" s="77"/>
      <c r="MYJ14" s="77"/>
      <c r="MYK14" s="77"/>
      <c r="MYL14" s="77"/>
      <c r="MYM14" s="77"/>
      <c r="MYN14" s="77"/>
      <c r="MYO14" s="78"/>
      <c r="MYP14" s="78"/>
      <c r="MYQ14" s="118"/>
      <c r="MYR14" s="119"/>
      <c r="MYS14" s="119"/>
      <c r="MYT14" s="118"/>
      <c r="MYU14" s="118"/>
      <c r="MYV14" s="81"/>
      <c r="MYW14" s="82"/>
      <c r="MYX14" s="81"/>
      <c r="MYY14" s="82"/>
      <c r="MYZ14" s="83"/>
      <c r="MZA14" s="82"/>
      <c r="MZB14" s="81"/>
      <c r="MZC14" s="81"/>
      <c r="MZD14" s="76"/>
      <c r="MZE14" s="84"/>
      <c r="MZF14" s="77"/>
      <c r="MZG14" s="77"/>
      <c r="MZH14" s="84"/>
      <c r="MZI14" s="80"/>
      <c r="MZJ14" s="80"/>
      <c r="MZK14" s="77"/>
      <c r="MZL14" s="77"/>
      <c r="MZM14" s="84"/>
      <c r="MZN14" s="80"/>
      <c r="MZO14" s="80"/>
      <c r="MZP14" s="77"/>
      <c r="MZQ14" s="77"/>
      <c r="MZR14" s="84"/>
      <c r="MZS14" s="80"/>
      <c r="MZT14" s="80"/>
      <c r="MZU14" s="77"/>
      <c r="MZV14" s="77"/>
      <c r="MZW14" s="84"/>
      <c r="MZX14" s="80"/>
      <c r="MZY14" s="80"/>
      <c r="MZZ14" s="77"/>
      <c r="NAA14" s="77"/>
      <c r="NAB14" s="77"/>
      <c r="NAC14" s="77"/>
      <c r="NAD14" s="77"/>
      <c r="NAE14" s="77"/>
      <c r="NAF14" s="78"/>
      <c r="NAG14" s="78"/>
      <c r="NAH14" s="118"/>
      <c r="NAI14" s="119"/>
      <c r="NAJ14" s="119"/>
      <c r="NAK14" s="118"/>
      <c r="NAL14" s="118"/>
      <c r="NAM14" s="81"/>
      <c r="NAN14" s="82"/>
      <c r="NAO14" s="81"/>
      <c r="NAP14" s="82"/>
      <c r="NAQ14" s="83"/>
      <c r="NAR14" s="82"/>
      <c r="NAS14" s="81"/>
      <c r="NAT14" s="81"/>
      <c r="NAU14" s="76"/>
      <c r="NAV14" s="84"/>
      <c r="NAW14" s="77"/>
      <c r="NAX14" s="77"/>
      <c r="NAY14" s="84"/>
      <c r="NAZ14" s="80"/>
      <c r="NBA14" s="80"/>
      <c r="NBB14" s="77"/>
      <c r="NBC14" s="77"/>
      <c r="NBD14" s="84"/>
      <c r="NBE14" s="80"/>
      <c r="NBF14" s="80"/>
      <c r="NBG14" s="77"/>
      <c r="NBH14" s="77"/>
      <c r="NBI14" s="84"/>
      <c r="NBJ14" s="80"/>
      <c r="NBK14" s="80"/>
      <c r="NBL14" s="77"/>
      <c r="NBM14" s="77"/>
      <c r="NBN14" s="84"/>
      <c r="NBO14" s="80"/>
      <c r="NBP14" s="80"/>
      <c r="NBQ14" s="77"/>
      <c r="NBR14" s="77"/>
      <c r="NBS14" s="77"/>
      <c r="NBT14" s="77"/>
      <c r="NBU14" s="77"/>
      <c r="NBV14" s="77"/>
      <c r="NBW14" s="78"/>
      <c r="NBX14" s="78"/>
      <c r="NBY14" s="118"/>
      <c r="NBZ14" s="119"/>
      <c r="NCA14" s="119"/>
      <c r="NCB14" s="118"/>
      <c r="NCC14" s="118"/>
      <c r="NCD14" s="81"/>
      <c r="NCE14" s="82"/>
      <c r="NCF14" s="81"/>
      <c r="NCG14" s="82"/>
      <c r="NCH14" s="83"/>
      <c r="NCI14" s="82"/>
      <c r="NCJ14" s="81"/>
      <c r="NCK14" s="81"/>
      <c r="NCL14" s="76"/>
      <c r="NCM14" s="84"/>
      <c r="NCN14" s="77"/>
      <c r="NCO14" s="77"/>
      <c r="NCP14" s="84"/>
      <c r="NCQ14" s="80"/>
      <c r="NCR14" s="80"/>
      <c r="NCS14" s="77"/>
      <c r="NCT14" s="77"/>
      <c r="NCU14" s="84"/>
      <c r="NCV14" s="80"/>
      <c r="NCW14" s="80"/>
      <c r="NCX14" s="77"/>
      <c r="NCY14" s="77"/>
      <c r="NCZ14" s="84"/>
      <c r="NDA14" s="80"/>
      <c r="NDB14" s="80"/>
      <c r="NDC14" s="77"/>
      <c r="NDD14" s="77"/>
      <c r="NDE14" s="84"/>
      <c r="NDF14" s="80"/>
      <c r="NDG14" s="80"/>
      <c r="NDH14" s="77"/>
      <c r="NDI14" s="77"/>
      <c r="NDJ14" s="77"/>
      <c r="NDK14" s="77"/>
      <c r="NDL14" s="77"/>
      <c r="NDM14" s="77"/>
      <c r="NDN14" s="78"/>
      <c r="NDO14" s="78"/>
      <c r="NDP14" s="118"/>
      <c r="NDQ14" s="119"/>
      <c r="NDR14" s="119"/>
      <c r="NDS14" s="118"/>
      <c r="NDT14" s="118"/>
      <c r="NDU14" s="81"/>
      <c r="NDV14" s="82"/>
      <c r="NDW14" s="81"/>
      <c r="NDX14" s="82"/>
      <c r="NDY14" s="83"/>
      <c r="NDZ14" s="82"/>
      <c r="NEA14" s="81"/>
      <c r="NEB14" s="81"/>
      <c r="NEC14" s="76"/>
      <c r="NED14" s="84"/>
      <c r="NEE14" s="77"/>
      <c r="NEF14" s="77"/>
      <c r="NEG14" s="84"/>
      <c r="NEH14" s="80"/>
      <c r="NEI14" s="80"/>
      <c r="NEJ14" s="77"/>
      <c r="NEK14" s="77"/>
      <c r="NEL14" s="84"/>
      <c r="NEM14" s="80"/>
      <c r="NEN14" s="80"/>
      <c r="NEO14" s="77"/>
      <c r="NEP14" s="77"/>
      <c r="NEQ14" s="84"/>
      <c r="NER14" s="80"/>
      <c r="NES14" s="80"/>
      <c r="NET14" s="77"/>
      <c r="NEU14" s="77"/>
      <c r="NEV14" s="84"/>
      <c r="NEW14" s="80"/>
      <c r="NEX14" s="80"/>
      <c r="NEY14" s="77"/>
      <c r="NEZ14" s="77"/>
      <c r="NFA14" s="77"/>
      <c r="NFB14" s="77"/>
      <c r="NFC14" s="77"/>
      <c r="NFD14" s="77"/>
      <c r="NFE14" s="78"/>
      <c r="NFF14" s="78"/>
      <c r="NFG14" s="118"/>
      <c r="NFH14" s="119"/>
      <c r="NFI14" s="119"/>
      <c r="NFJ14" s="118"/>
      <c r="NFK14" s="118"/>
      <c r="NFL14" s="81"/>
      <c r="NFM14" s="82"/>
      <c r="NFN14" s="81"/>
      <c r="NFO14" s="82"/>
      <c r="NFP14" s="83"/>
      <c r="NFQ14" s="82"/>
      <c r="NFR14" s="81"/>
      <c r="NFS14" s="81"/>
      <c r="NFT14" s="76"/>
      <c r="NFU14" s="84"/>
      <c r="NFV14" s="77"/>
      <c r="NFW14" s="77"/>
      <c r="NFX14" s="84"/>
      <c r="NFY14" s="80"/>
      <c r="NFZ14" s="80"/>
      <c r="NGA14" s="77"/>
      <c r="NGB14" s="77"/>
      <c r="NGC14" s="84"/>
      <c r="NGD14" s="80"/>
      <c r="NGE14" s="80"/>
      <c r="NGF14" s="77"/>
      <c r="NGG14" s="77"/>
      <c r="NGH14" s="84"/>
      <c r="NGI14" s="80"/>
      <c r="NGJ14" s="80"/>
      <c r="NGK14" s="77"/>
      <c r="NGL14" s="77"/>
      <c r="NGM14" s="84"/>
      <c r="NGN14" s="80"/>
      <c r="NGO14" s="80"/>
      <c r="NGP14" s="77"/>
      <c r="NGQ14" s="77"/>
      <c r="NGR14" s="77"/>
      <c r="NGS14" s="77"/>
      <c r="NGT14" s="77"/>
      <c r="NGU14" s="77"/>
      <c r="NGV14" s="78"/>
      <c r="NGW14" s="78"/>
      <c r="NGX14" s="118"/>
      <c r="NGY14" s="119"/>
      <c r="NGZ14" s="119"/>
      <c r="NHA14" s="118"/>
      <c r="NHB14" s="118"/>
      <c r="NHC14" s="81"/>
      <c r="NHD14" s="82"/>
      <c r="NHE14" s="81"/>
      <c r="NHF14" s="82"/>
      <c r="NHG14" s="83"/>
      <c r="NHH14" s="82"/>
      <c r="NHI14" s="81"/>
      <c r="NHJ14" s="81"/>
      <c r="NHK14" s="76"/>
      <c r="NHL14" s="84"/>
      <c r="NHM14" s="77"/>
      <c r="NHN14" s="77"/>
      <c r="NHO14" s="84"/>
      <c r="NHP14" s="80"/>
      <c r="NHQ14" s="80"/>
      <c r="NHR14" s="77"/>
      <c r="NHS14" s="77"/>
      <c r="NHT14" s="84"/>
      <c r="NHU14" s="80"/>
      <c r="NHV14" s="80"/>
      <c r="NHW14" s="77"/>
      <c r="NHX14" s="77"/>
      <c r="NHY14" s="84"/>
      <c r="NHZ14" s="80"/>
      <c r="NIA14" s="80"/>
      <c r="NIB14" s="77"/>
      <c r="NIC14" s="77"/>
      <c r="NID14" s="84"/>
      <c r="NIE14" s="80"/>
      <c r="NIF14" s="80"/>
      <c r="NIG14" s="77"/>
      <c r="NIH14" s="77"/>
      <c r="NII14" s="77"/>
      <c r="NIJ14" s="77"/>
      <c r="NIK14" s="77"/>
      <c r="NIL14" s="77"/>
      <c r="NIM14" s="78"/>
      <c r="NIN14" s="78"/>
      <c r="NIO14" s="118"/>
      <c r="NIP14" s="119"/>
      <c r="NIQ14" s="119"/>
      <c r="NIR14" s="118"/>
      <c r="NIS14" s="118"/>
      <c r="NIT14" s="81"/>
      <c r="NIU14" s="82"/>
      <c r="NIV14" s="81"/>
      <c r="NIW14" s="82"/>
      <c r="NIX14" s="83"/>
      <c r="NIY14" s="82"/>
      <c r="NIZ14" s="81"/>
      <c r="NJA14" s="81"/>
      <c r="NJB14" s="76"/>
      <c r="NJC14" s="84"/>
      <c r="NJD14" s="77"/>
      <c r="NJE14" s="77"/>
      <c r="NJF14" s="84"/>
      <c r="NJG14" s="80"/>
      <c r="NJH14" s="80"/>
      <c r="NJI14" s="77"/>
      <c r="NJJ14" s="77"/>
      <c r="NJK14" s="84"/>
      <c r="NJL14" s="80"/>
      <c r="NJM14" s="80"/>
      <c r="NJN14" s="77"/>
      <c r="NJO14" s="77"/>
      <c r="NJP14" s="84"/>
      <c r="NJQ14" s="80"/>
      <c r="NJR14" s="80"/>
      <c r="NJS14" s="77"/>
      <c r="NJT14" s="77"/>
      <c r="NJU14" s="84"/>
      <c r="NJV14" s="80"/>
      <c r="NJW14" s="80"/>
      <c r="NJX14" s="77"/>
      <c r="NJY14" s="77"/>
      <c r="NJZ14" s="77"/>
      <c r="NKA14" s="77"/>
      <c r="NKB14" s="77"/>
      <c r="NKC14" s="77"/>
      <c r="NKD14" s="78"/>
      <c r="NKE14" s="78"/>
      <c r="NKF14" s="118"/>
      <c r="NKG14" s="119"/>
      <c r="NKH14" s="119"/>
      <c r="NKI14" s="118"/>
      <c r="NKJ14" s="118"/>
      <c r="NKK14" s="81"/>
      <c r="NKL14" s="82"/>
      <c r="NKM14" s="81"/>
      <c r="NKN14" s="82"/>
      <c r="NKO14" s="83"/>
      <c r="NKP14" s="82"/>
      <c r="NKQ14" s="81"/>
      <c r="NKR14" s="81"/>
      <c r="NKS14" s="76"/>
      <c r="NKT14" s="84"/>
      <c r="NKU14" s="77"/>
      <c r="NKV14" s="77"/>
      <c r="NKW14" s="84"/>
      <c r="NKX14" s="80"/>
      <c r="NKY14" s="80"/>
      <c r="NKZ14" s="77"/>
      <c r="NLA14" s="77"/>
      <c r="NLB14" s="84"/>
      <c r="NLC14" s="80"/>
      <c r="NLD14" s="80"/>
      <c r="NLE14" s="77"/>
      <c r="NLF14" s="77"/>
      <c r="NLG14" s="84"/>
      <c r="NLH14" s="80"/>
      <c r="NLI14" s="80"/>
      <c r="NLJ14" s="77"/>
      <c r="NLK14" s="77"/>
      <c r="NLL14" s="84"/>
      <c r="NLM14" s="80"/>
      <c r="NLN14" s="80"/>
      <c r="NLO14" s="77"/>
      <c r="NLP14" s="77"/>
      <c r="NLQ14" s="77"/>
      <c r="NLR14" s="77"/>
      <c r="NLS14" s="77"/>
      <c r="NLT14" s="77"/>
      <c r="NLU14" s="78"/>
      <c r="NLV14" s="78"/>
      <c r="NLW14" s="118"/>
      <c r="NLX14" s="119"/>
      <c r="NLY14" s="119"/>
      <c r="NLZ14" s="118"/>
      <c r="NMA14" s="118"/>
      <c r="NMB14" s="81"/>
      <c r="NMC14" s="82"/>
      <c r="NMD14" s="81"/>
      <c r="NME14" s="82"/>
      <c r="NMF14" s="83"/>
      <c r="NMG14" s="82"/>
      <c r="NMH14" s="81"/>
      <c r="NMI14" s="81"/>
      <c r="NMJ14" s="76"/>
      <c r="NMK14" s="84"/>
      <c r="NML14" s="77"/>
      <c r="NMM14" s="77"/>
      <c r="NMN14" s="84"/>
      <c r="NMO14" s="80"/>
      <c r="NMP14" s="80"/>
      <c r="NMQ14" s="77"/>
      <c r="NMR14" s="77"/>
      <c r="NMS14" s="84"/>
      <c r="NMT14" s="80"/>
      <c r="NMU14" s="80"/>
      <c r="NMV14" s="77"/>
      <c r="NMW14" s="77"/>
      <c r="NMX14" s="84"/>
      <c r="NMY14" s="80"/>
      <c r="NMZ14" s="80"/>
      <c r="NNA14" s="77"/>
      <c r="NNB14" s="77"/>
      <c r="NNC14" s="84"/>
      <c r="NND14" s="80"/>
      <c r="NNE14" s="80"/>
      <c r="NNF14" s="77"/>
      <c r="NNG14" s="77"/>
      <c r="NNH14" s="77"/>
      <c r="NNI14" s="77"/>
      <c r="NNJ14" s="77"/>
      <c r="NNK14" s="77"/>
      <c r="NNL14" s="78"/>
      <c r="NNM14" s="78"/>
      <c r="NNN14" s="118"/>
      <c r="NNO14" s="119"/>
      <c r="NNP14" s="119"/>
      <c r="NNQ14" s="118"/>
      <c r="NNR14" s="118"/>
      <c r="NNS14" s="81"/>
      <c r="NNT14" s="82"/>
      <c r="NNU14" s="81"/>
      <c r="NNV14" s="82"/>
      <c r="NNW14" s="83"/>
      <c r="NNX14" s="82"/>
      <c r="NNY14" s="81"/>
      <c r="NNZ14" s="81"/>
      <c r="NOA14" s="76"/>
      <c r="NOB14" s="84"/>
      <c r="NOC14" s="77"/>
      <c r="NOD14" s="77"/>
      <c r="NOE14" s="84"/>
      <c r="NOF14" s="80"/>
      <c r="NOG14" s="80"/>
      <c r="NOH14" s="77"/>
      <c r="NOI14" s="77"/>
      <c r="NOJ14" s="84"/>
      <c r="NOK14" s="80"/>
      <c r="NOL14" s="80"/>
      <c r="NOM14" s="77"/>
      <c r="NON14" s="77"/>
      <c r="NOO14" s="84"/>
      <c r="NOP14" s="80"/>
      <c r="NOQ14" s="80"/>
      <c r="NOR14" s="77"/>
      <c r="NOS14" s="77"/>
      <c r="NOT14" s="84"/>
      <c r="NOU14" s="80"/>
      <c r="NOV14" s="80"/>
      <c r="NOW14" s="77"/>
      <c r="NOX14" s="77"/>
      <c r="NOY14" s="77"/>
      <c r="NOZ14" s="77"/>
      <c r="NPA14" s="77"/>
      <c r="NPB14" s="77"/>
      <c r="NPC14" s="78"/>
      <c r="NPD14" s="78"/>
      <c r="NPE14" s="118"/>
      <c r="NPF14" s="119"/>
      <c r="NPG14" s="119"/>
      <c r="NPH14" s="118"/>
      <c r="NPI14" s="118"/>
      <c r="NPJ14" s="81"/>
      <c r="NPK14" s="82"/>
      <c r="NPL14" s="81"/>
      <c r="NPM14" s="82"/>
      <c r="NPN14" s="83"/>
      <c r="NPO14" s="82"/>
      <c r="NPP14" s="81"/>
      <c r="NPQ14" s="81"/>
      <c r="NPR14" s="76"/>
      <c r="NPS14" s="84"/>
      <c r="NPT14" s="77"/>
      <c r="NPU14" s="77"/>
      <c r="NPV14" s="84"/>
      <c r="NPW14" s="80"/>
      <c r="NPX14" s="80"/>
      <c r="NPY14" s="77"/>
      <c r="NPZ14" s="77"/>
      <c r="NQA14" s="84"/>
      <c r="NQB14" s="80"/>
      <c r="NQC14" s="80"/>
      <c r="NQD14" s="77"/>
      <c r="NQE14" s="77"/>
      <c r="NQF14" s="84"/>
      <c r="NQG14" s="80"/>
      <c r="NQH14" s="80"/>
      <c r="NQI14" s="77"/>
      <c r="NQJ14" s="77"/>
      <c r="NQK14" s="84"/>
      <c r="NQL14" s="80"/>
      <c r="NQM14" s="80"/>
      <c r="NQN14" s="77"/>
      <c r="NQO14" s="77"/>
      <c r="NQP14" s="77"/>
      <c r="NQQ14" s="77"/>
      <c r="NQR14" s="77"/>
      <c r="NQS14" s="77"/>
      <c r="NQT14" s="78"/>
      <c r="NQU14" s="78"/>
      <c r="NQV14" s="118"/>
      <c r="NQW14" s="119"/>
      <c r="NQX14" s="119"/>
      <c r="NQY14" s="118"/>
      <c r="NQZ14" s="118"/>
      <c r="NRA14" s="81"/>
      <c r="NRB14" s="82"/>
      <c r="NRC14" s="81"/>
      <c r="NRD14" s="82"/>
      <c r="NRE14" s="83"/>
      <c r="NRF14" s="82"/>
      <c r="NRG14" s="81"/>
      <c r="NRH14" s="81"/>
      <c r="NRI14" s="76"/>
      <c r="NRJ14" s="84"/>
      <c r="NRK14" s="77"/>
      <c r="NRL14" s="77"/>
      <c r="NRM14" s="84"/>
      <c r="NRN14" s="80"/>
      <c r="NRO14" s="80"/>
      <c r="NRP14" s="77"/>
      <c r="NRQ14" s="77"/>
      <c r="NRR14" s="84"/>
      <c r="NRS14" s="80"/>
      <c r="NRT14" s="80"/>
      <c r="NRU14" s="77"/>
      <c r="NRV14" s="77"/>
      <c r="NRW14" s="84"/>
      <c r="NRX14" s="80"/>
      <c r="NRY14" s="80"/>
      <c r="NRZ14" s="77"/>
      <c r="NSA14" s="77"/>
      <c r="NSB14" s="84"/>
      <c r="NSC14" s="80"/>
      <c r="NSD14" s="80"/>
      <c r="NSE14" s="77"/>
      <c r="NSF14" s="77"/>
      <c r="NSG14" s="77"/>
      <c r="NSH14" s="77"/>
      <c r="NSI14" s="77"/>
      <c r="NSJ14" s="77"/>
      <c r="NSK14" s="78"/>
      <c r="NSL14" s="78"/>
      <c r="NSM14" s="118"/>
      <c r="NSN14" s="119"/>
      <c r="NSO14" s="119"/>
      <c r="NSP14" s="118"/>
      <c r="NSQ14" s="118"/>
      <c r="NSR14" s="81"/>
      <c r="NSS14" s="82"/>
      <c r="NST14" s="81"/>
      <c r="NSU14" s="82"/>
      <c r="NSV14" s="83"/>
      <c r="NSW14" s="82"/>
      <c r="NSX14" s="81"/>
      <c r="NSY14" s="81"/>
      <c r="NSZ14" s="76"/>
      <c r="NTA14" s="84"/>
      <c r="NTB14" s="77"/>
      <c r="NTC14" s="77"/>
      <c r="NTD14" s="84"/>
      <c r="NTE14" s="80"/>
      <c r="NTF14" s="80"/>
      <c r="NTG14" s="77"/>
      <c r="NTH14" s="77"/>
      <c r="NTI14" s="84"/>
      <c r="NTJ14" s="80"/>
      <c r="NTK14" s="80"/>
      <c r="NTL14" s="77"/>
      <c r="NTM14" s="77"/>
      <c r="NTN14" s="84"/>
      <c r="NTO14" s="80"/>
      <c r="NTP14" s="80"/>
      <c r="NTQ14" s="77"/>
      <c r="NTR14" s="77"/>
      <c r="NTS14" s="84"/>
      <c r="NTT14" s="80"/>
      <c r="NTU14" s="80"/>
      <c r="NTV14" s="77"/>
      <c r="NTW14" s="77"/>
      <c r="NTX14" s="77"/>
      <c r="NTY14" s="77"/>
      <c r="NTZ14" s="77"/>
      <c r="NUA14" s="77"/>
      <c r="NUB14" s="78"/>
      <c r="NUC14" s="78"/>
      <c r="NUD14" s="118"/>
      <c r="NUE14" s="119"/>
      <c r="NUF14" s="119"/>
      <c r="NUG14" s="118"/>
      <c r="NUH14" s="118"/>
      <c r="NUI14" s="81"/>
      <c r="NUJ14" s="82"/>
      <c r="NUK14" s="81"/>
      <c r="NUL14" s="82"/>
      <c r="NUM14" s="83"/>
      <c r="NUN14" s="82"/>
      <c r="NUO14" s="81"/>
      <c r="NUP14" s="81"/>
      <c r="NUQ14" s="76"/>
      <c r="NUR14" s="84"/>
      <c r="NUS14" s="77"/>
      <c r="NUT14" s="77"/>
      <c r="NUU14" s="84"/>
      <c r="NUV14" s="80"/>
      <c r="NUW14" s="80"/>
      <c r="NUX14" s="77"/>
      <c r="NUY14" s="77"/>
      <c r="NUZ14" s="84"/>
      <c r="NVA14" s="80"/>
      <c r="NVB14" s="80"/>
      <c r="NVC14" s="77"/>
      <c r="NVD14" s="77"/>
      <c r="NVE14" s="84"/>
      <c r="NVF14" s="80"/>
      <c r="NVG14" s="80"/>
      <c r="NVH14" s="77"/>
      <c r="NVI14" s="77"/>
      <c r="NVJ14" s="84"/>
      <c r="NVK14" s="80"/>
      <c r="NVL14" s="80"/>
      <c r="NVM14" s="77"/>
      <c r="NVN14" s="77"/>
      <c r="NVO14" s="77"/>
      <c r="NVP14" s="77"/>
      <c r="NVQ14" s="77"/>
      <c r="NVR14" s="77"/>
      <c r="NVS14" s="78"/>
      <c r="NVT14" s="78"/>
      <c r="NVU14" s="118"/>
      <c r="NVV14" s="119"/>
      <c r="NVW14" s="119"/>
      <c r="NVX14" s="118"/>
      <c r="NVY14" s="118"/>
      <c r="NVZ14" s="81"/>
      <c r="NWA14" s="82"/>
      <c r="NWB14" s="81"/>
      <c r="NWC14" s="82"/>
      <c r="NWD14" s="83"/>
      <c r="NWE14" s="82"/>
      <c r="NWF14" s="81"/>
      <c r="NWG14" s="81"/>
      <c r="NWH14" s="76"/>
      <c r="NWI14" s="84"/>
      <c r="NWJ14" s="77"/>
      <c r="NWK14" s="77"/>
      <c r="NWL14" s="84"/>
      <c r="NWM14" s="80"/>
      <c r="NWN14" s="80"/>
      <c r="NWO14" s="77"/>
      <c r="NWP14" s="77"/>
      <c r="NWQ14" s="84"/>
      <c r="NWR14" s="80"/>
      <c r="NWS14" s="80"/>
      <c r="NWT14" s="77"/>
      <c r="NWU14" s="77"/>
      <c r="NWV14" s="84"/>
      <c r="NWW14" s="80"/>
      <c r="NWX14" s="80"/>
      <c r="NWY14" s="77"/>
      <c r="NWZ14" s="77"/>
      <c r="NXA14" s="84"/>
      <c r="NXB14" s="80"/>
      <c r="NXC14" s="80"/>
      <c r="NXD14" s="77"/>
      <c r="NXE14" s="77"/>
      <c r="NXF14" s="77"/>
      <c r="NXG14" s="77"/>
      <c r="NXH14" s="77"/>
      <c r="NXI14" s="77"/>
      <c r="NXJ14" s="78"/>
      <c r="NXK14" s="78"/>
      <c r="NXL14" s="118"/>
      <c r="NXM14" s="119"/>
      <c r="NXN14" s="119"/>
      <c r="NXO14" s="118"/>
      <c r="NXP14" s="118"/>
      <c r="NXQ14" s="81"/>
      <c r="NXR14" s="82"/>
      <c r="NXS14" s="81"/>
      <c r="NXT14" s="82"/>
      <c r="NXU14" s="83"/>
      <c r="NXV14" s="82"/>
      <c r="NXW14" s="81"/>
      <c r="NXX14" s="81"/>
      <c r="NXY14" s="76"/>
      <c r="NXZ14" s="84"/>
      <c r="NYA14" s="77"/>
      <c r="NYB14" s="77"/>
      <c r="NYC14" s="84"/>
      <c r="NYD14" s="80"/>
      <c r="NYE14" s="80"/>
      <c r="NYF14" s="77"/>
      <c r="NYG14" s="77"/>
      <c r="NYH14" s="84"/>
      <c r="NYI14" s="80"/>
      <c r="NYJ14" s="80"/>
      <c r="NYK14" s="77"/>
      <c r="NYL14" s="77"/>
      <c r="NYM14" s="84"/>
      <c r="NYN14" s="80"/>
      <c r="NYO14" s="80"/>
      <c r="NYP14" s="77"/>
      <c r="NYQ14" s="77"/>
      <c r="NYR14" s="84"/>
      <c r="NYS14" s="80"/>
      <c r="NYT14" s="80"/>
      <c r="NYU14" s="77"/>
      <c r="NYV14" s="77"/>
      <c r="NYW14" s="77"/>
      <c r="NYX14" s="77"/>
      <c r="NYY14" s="77"/>
      <c r="NYZ14" s="77"/>
      <c r="NZA14" s="78"/>
      <c r="NZB14" s="78"/>
      <c r="NZC14" s="118"/>
      <c r="NZD14" s="119"/>
      <c r="NZE14" s="119"/>
      <c r="NZF14" s="118"/>
      <c r="NZG14" s="118"/>
      <c r="NZH14" s="81"/>
      <c r="NZI14" s="82"/>
      <c r="NZJ14" s="81"/>
      <c r="NZK14" s="82"/>
      <c r="NZL14" s="83"/>
      <c r="NZM14" s="82"/>
      <c r="NZN14" s="81"/>
      <c r="NZO14" s="81"/>
      <c r="NZP14" s="76"/>
      <c r="NZQ14" s="84"/>
      <c r="NZR14" s="77"/>
      <c r="NZS14" s="77"/>
      <c r="NZT14" s="84"/>
      <c r="NZU14" s="80"/>
      <c r="NZV14" s="80"/>
      <c r="NZW14" s="77"/>
      <c r="NZX14" s="77"/>
      <c r="NZY14" s="84"/>
      <c r="NZZ14" s="80"/>
      <c r="OAA14" s="80"/>
      <c r="OAB14" s="77"/>
      <c r="OAC14" s="77"/>
      <c r="OAD14" s="84"/>
      <c r="OAE14" s="80"/>
      <c r="OAF14" s="80"/>
      <c r="OAG14" s="77"/>
      <c r="OAH14" s="77"/>
      <c r="OAI14" s="84"/>
      <c r="OAJ14" s="80"/>
      <c r="OAK14" s="80"/>
      <c r="OAL14" s="77"/>
      <c r="OAM14" s="77"/>
      <c r="OAN14" s="77"/>
      <c r="OAO14" s="77"/>
      <c r="OAP14" s="77"/>
      <c r="OAQ14" s="77"/>
      <c r="OAR14" s="78"/>
      <c r="OAS14" s="78"/>
      <c r="OAT14" s="118"/>
      <c r="OAU14" s="119"/>
      <c r="OAV14" s="119"/>
      <c r="OAW14" s="118"/>
      <c r="OAX14" s="118"/>
      <c r="OAY14" s="81"/>
      <c r="OAZ14" s="82"/>
      <c r="OBA14" s="81"/>
      <c r="OBB14" s="82"/>
      <c r="OBC14" s="83"/>
      <c r="OBD14" s="82"/>
      <c r="OBE14" s="81"/>
      <c r="OBF14" s="81"/>
      <c r="OBG14" s="76"/>
      <c r="OBH14" s="84"/>
      <c r="OBI14" s="77"/>
      <c r="OBJ14" s="77"/>
      <c r="OBK14" s="84"/>
      <c r="OBL14" s="80"/>
      <c r="OBM14" s="80"/>
      <c r="OBN14" s="77"/>
      <c r="OBO14" s="77"/>
      <c r="OBP14" s="84"/>
      <c r="OBQ14" s="80"/>
      <c r="OBR14" s="80"/>
      <c r="OBS14" s="77"/>
      <c r="OBT14" s="77"/>
      <c r="OBU14" s="84"/>
      <c r="OBV14" s="80"/>
      <c r="OBW14" s="80"/>
      <c r="OBX14" s="77"/>
      <c r="OBY14" s="77"/>
      <c r="OBZ14" s="84"/>
      <c r="OCA14" s="80"/>
      <c r="OCB14" s="80"/>
      <c r="OCC14" s="77"/>
      <c r="OCD14" s="77"/>
      <c r="OCE14" s="77"/>
      <c r="OCF14" s="77"/>
      <c r="OCG14" s="77"/>
      <c r="OCH14" s="77"/>
      <c r="OCI14" s="78"/>
      <c r="OCJ14" s="78"/>
      <c r="OCK14" s="118"/>
      <c r="OCL14" s="119"/>
      <c r="OCM14" s="119"/>
      <c r="OCN14" s="118"/>
      <c r="OCO14" s="118"/>
      <c r="OCP14" s="81"/>
      <c r="OCQ14" s="82"/>
      <c r="OCR14" s="81"/>
      <c r="OCS14" s="82"/>
      <c r="OCT14" s="83"/>
      <c r="OCU14" s="82"/>
      <c r="OCV14" s="81"/>
      <c r="OCW14" s="81"/>
      <c r="OCX14" s="76"/>
      <c r="OCY14" s="84"/>
      <c r="OCZ14" s="77"/>
      <c r="ODA14" s="77"/>
      <c r="ODB14" s="84"/>
      <c r="ODC14" s="80"/>
      <c r="ODD14" s="80"/>
      <c r="ODE14" s="77"/>
      <c r="ODF14" s="77"/>
      <c r="ODG14" s="84"/>
      <c r="ODH14" s="80"/>
      <c r="ODI14" s="80"/>
      <c r="ODJ14" s="77"/>
      <c r="ODK14" s="77"/>
      <c r="ODL14" s="84"/>
      <c r="ODM14" s="80"/>
      <c r="ODN14" s="80"/>
      <c r="ODO14" s="77"/>
      <c r="ODP14" s="77"/>
      <c r="ODQ14" s="84"/>
      <c r="ODR14" s="80"/>
      <c r="ODS14" s="80"/>
      <c r="ODT14" s="77"/>
      <c r="ODU14" s="77"/>
      <c r="ODV14" s="77"/>
      <c r="ODW14" s="77"/>
      <c r="ODX14" s="77"/>
      <c r="ODY14" s="77"/>
      <c r="ODZ14" s="78"/>
      <c r="OEA14" s="78"/>
      <c r="OEB14" s="118"/>
      <c r="OEC14" s="119"/>
      <c r="OED14" s="119"/>
      <c r="OEE14" s="118"/>
      <c r="OEF14" s="118"/>
      <c r="OEG14" s="81"/>
      <c r="OEH14" s="82"/>
      <c r="OEI14" s="81"/>
      <c r="OEJ14" s="82"/>
      <c r="OEK14" s="83"/>
      <c r="OEL14" s="82"/>
      <c r="OEM14" s="81"/>
      <c r="OEN14" s="81"/>
      <c r="OEO14" s="76"/>
      <c r="OEP14" s="84"/>
      <c r="OEQ14" s="77"/>
      <c r="OER14" s="77"/>
      <c r="OES14" s="84"/>
      <c r="OET14" s="80"/>
      <c r="OEU14" s="80"/>
      <c r="OEV14" s="77"/>
      <c r="OEW14" s="77"/>
      <c r="OEX14" s="84"/>
      <c r="OEY14" s="80"/>
      <c r="OEZ14" s="80"/>
      <c r="OFA14" s="77"/>
      <c r="OFB14" s="77"/>
      <c r="OFC14" s="84"/>
      <c r="OFD14" s="80"/>
      <c r="OFE14" s="80"/>
      <c r="OFF14" s="77"/>
      <c r="OFG14" s="77"/>
      <c r="OFH14" s="84"/>
      <c r="OFI14" s="80"/>
      <c r="OFJ14" s="80"/>
      <c r="OFK14" s="77"/>
      <c r="OFL14" s="77"/>
      <c r="OFM14" s="77"/>
      <c r="OFN14" s="77"/>
      <c r="OFO14" s="77"/>
      <c r="OFP14" s="77"/>
      <c r="OFQ14" s="78"/>
      <c r="OFR14" s="78"/>
      <c r="OFS14" s="118"/>
      <c r="OFT14" s="119"/>
      <c r="OFU14" s="119"/>
      <c r="OFV14" s="118"/>
      <c r="OFW14" s="118"/>
      <c r="OFX14" s="81"/>
      <c r="OFY14" s="82"/>
      <c r="OFZ14" s="81"/>
      <c r="OGA14" s="82"/>
      <c r="OGB14" s="83"/>
      <c r="OGC14" s="82"/>
      <c r="OGD14" s="81"/>
      <c r="OGE14" s="81"/>
      <c r="OGF14" s="76"/>
      <c r="OGG14" s="84"/>
      <c r="OGH14" s="77"/>
      <c r="OGI14" s="77"/>
      <c r="OGJ14" s="84"/>
      <c r="OGK14" s="80"/>
      <c r="OGL14" s="80"/>
      <c r="OGM14" s="77"/>
      <c r="OGN14" s="77"/>
      <c r="OGO14" s="84"/>
      <c r="OGP14" s="80"/>
      <c r="OGQ14" s="80"/>
      <c r="OGR14" s="77"/>
      <c r="OGS14" s="77"/>
      <c r="OGT14" s="84"/>
      <c r="OGU14" s="80"/>
      <c r="OGV14" s="80"/>
      <c r="OGW14" s="77"/>
      <c r="OGX14" s="77"/>
      <c r="OGY14" s="84"/>
      <c r="OGZ14" s="80"/>
      <c r="OHA14" s="80"/>
      <c r="OHB14" s="77"/>
      <c r="OHC14" s="77"/>
      <c r="OHD14" s="77"/>
      <c r="OHE14" s="77"/>
      <c r="OHF14" s="77"/>
      <c r="OHG14" s="77"/>
      <c r="OHH14" s="78"/>
      <c r="OHI14" s="78"/>
      <c r="OHJ14" s="118"/>
      <c r="OHK14" s="119"/>
      <c r="OHL14" s="119"/>
      <c r="OHM14" s="118"/>
      <c r="OHN14" s="118"/>
      <c r="OHO14" s="81"/>
      <c r="OHP14" s="82"/>
      <c r="OHQ14" s="81"/>
      <c r="OHR14" s="82"/>
      <c r="OHS14" s="83"/>
      <c r="OHT14" s="82"/>
      <c r="OHU14" s="81"/>
      <c r="OHV14" s="81"/>
      <c r="OHW14" s="76"/>
      <c r="OHX14" s="84"/>
      <c r="OHY14" s="77"/>
      <c r="OHZ14" s="77"/>
      <c r="OIA14" s="84"/>
      <c r="OIB14" s="80"/>
      <c r="OIC14" s="80"/>
      <c r="OID14" s="77"/>
      <c r="OIE14" s="77"/>
      <c r="OIF14" s="84"/>
      <c r="OIG14" s="80"/>
      <c r="OIH14" s="80"/>
      <c r="OII14" s="77"/>
      <c r="OIJ14" s="77"/>
      <c r="OIK14" s="84"/>
      <c r="OIL14" s="80"/>
      <c r="OIM14" s="80"/>
      <c r="OIN14" s="77"/>
      <c r="OIO14" s="77"/>
      <c r="OIP14" s="84"/>
      <c r="OIQ14" s="80"/>
      <c r="OIR14" s="80"/>
      <c r="OIS14" s="77"/>
      <c r="OIT14" s="77"/>
      <c r="OIU14" s="77"/>
      <c r="OIV14" s="77"/>
      <c r="OIW14" s="77"/>
      <c r="OIX14" s="77"/>
      <c r="OIY14" s="78"/>
      <c r="OIZ14" s="78"/>
      <c r="OJA14" s="118"/>
      <c r="OJB14" s="119"/>
      <c r="OJC14" s="119"/>
      <c r="OJD14" s="118"/>
      <c r="OJE14" s="118"/>
      <c r="OJF14" s="81"/>
      <c r="OJG14" s="82"/>
      <c r="OJH14" s="81"/>
      <c r="OJI14" s="82"/>
      <c r="OJJ14" s="83"/>
      <c r="OJK14" s="82"/>
      <c r="OJL14" s="81"/>
      <c r="OJM14" s="81"/>
      <c r="OJN14" s="76"/>
      <c r="OJO14" s="84"/>
      <c r="OJP14" s="77"/>
      <c r="OJQ14" s="77"/>
      <c r="OJR14" s="84"/>
      <c r="OJS14" s="80"/>
      <c r="OJT14" s="80"/>
      <c r="OJU14" s="77"/>
      <c r="OJV14" s="77"/>
      <c r="OJW14" s="84"/>
      <c r="OJX14" s="80"/>
      <c r="OJY14" s="80"/>
      <c r="OJZ14" s="77"/>
      <c r="OKA14" s="77"/>
      <c r="OKB14" s="84"/>
      <c r="OKC14" s="80"/>
      <c r="OKD14" s="80"/>
      <c r="OKE14" s="77"/>
      <c r="OKF14" s="77"/>
      <c r="OKG14" s="84"/>
      <c r="OKH14" s="80"/>
      <c r="OKI14" s="80"/>
      <c r="OKJ14" s="77"/>
      <c r="OKK14" s="77"/>
      <c r="OKL14" s="77"/>
      <c r="OKM14" s="77"/>
      <c r="OKN14" s="77"/>
      <c r="OKO14" s="77"/>
      <c r="OKP14" s="78"/>
      <c r="OKQ14" s="78"/>
      <c r="OKR14" s="118"/>
      <c r="OKS14" s="119"/>
      <c r="OKT14" s="119"/>
      <c r="OKU14" s="118"/>
      <c r="OKV14" s="118"/>
      <c r="OKW14" s="81"/>
      <c r="OKX14" s="82"/>
      <c r="OKY14" s="81"/>
      <c r="OKZ14" s="82"/>
      <c r="OLA14" s="83"/>
      <c r="OLB14" s="82"/>
      <c r="OLC14" s="81"/>
      <c r="OLD14" s="81"/>
      <c r="OLE14" s="76"/>
      <c r="OLF14" s="84"/>
      <c r="OLG14" s="77"/>
      <c r="OLH14" s="77"/>
      <c r="OLI14" s="84"/>
      <c r="OLJ14" s="80"/>
      <c r="OLK14" s="80"/>
      <c r="OLL14" s="77"/>
      <c r="OLM14" s="77"/>
      <c r="OLN14" s="84"/>
      <c r="OLO14" s="80"/>
      <c r="OLP14" s="80"/>
      <c r="OLQ14" s="77"/>
      <c r="OLR14" s="77"/>
      <c r="OLS14" s="84"/>
      <c r="OLT14" s="80"/>
      <c r="OLU14" s="80"/>
      <c r="OLV14" s="77"/>
      <c r="OLW14" s="77"/>
      <c r="OLX14" s="84"/>
      <c r="OLY14" s="80"/>
      <c r="OLZ14" s="80"/>
      <c r="OMA14" s="77"/>
      <c r="OMB14" s="77"/>
      <c r="OMC14" s="77"/>
      <c r="OMD14" s="77"/>
      <c r="OME14" s="77"/>
      <c r="OMF14" s="77"/>
      <c r="OMG14" s="78"/>
      <c r="OMH14" s="78"/>
      <c r="OMI14" s="118"/>
      <c r="OMJ14" s="119"/>
      <c r="OMK14" s="119"/>
      <c r="OML14" s="118"/>
      <c r="OMM14" s="118"/>
      <c r="OMN14" s="81"/>
      <c r="OMO14" s="82"/>
      <c r="OMP14" s="81"/>
      <c r="OMQ14" s="82"/>
      <c r="OMR14" s="83"/>
      <c r="OMS14" s="82"/>
      <c r="OMT14" s="81"/>
      <c r="OMU14" s="81"/>
      <c r="OMV14" s="76"/>
      <c r="OMW14" s="84"/>
      <c r="OMX14" s="77"/>
      <c r="OMY14" s="77"/>
      <c r="OMZ14" s="84"/>
      <c r="ONA14" s="80"/>
      <c r="ONB14" s="80"/>
      <c r="ONC14" s="77"/>
      <c r="OND14" s="77"/>
      <c r="ONE14" s="84"/>
      <c r="ONF14" s="80"/>
      <c r="ONG14" s="80"/>
      <c r="ONH14" s="77"/>
      <c r="ONI14" s="77"/>
      <c r="ONJ14" s="84"/>
      <c r="ONK14" s="80"/>
      <c r="ONL14" s="80"/>
      <c r="ONM14" s="77"/>
      <c r="ONN14" s="77"/>
      <c r="ONO14" s="84"/>
      <c r="ONP14" s="80"/>
      <c r="ONQ14" s="80"/>
      <c r="ONR14" s="77"/>
      <c r="ONS14" s="77"/>
      <c r="ONT14" s="77"/>
      <c r="ONU14" s="77"/>
      <c r="ONV14" s="77"/>
      <c r="ONW14" s="77"/>
      <c r="ONX14" s="78"/>
      <c r="ONY14" s="78"/>
      <c r="ONZ14" s="118"/>
      <c r="OOA14" s="119"/>
      <c r="OOB14" s="119"/>
      <c r="OOC14" s="118"/>
      <c r="OOD14" s="118"/>
      <c r="OOE14" s="81"/>
      <c r="OOF14" s="82"/>
      <c r="OOG14" s="81"/>
      <c r="OOH14" s="82"/>
      <c r="OOI14" s="83"/>
      <c r="OOJ14" s="82"/>
      <c r="OOK14" s="81"/>
      <c r="OOL14" s="81"/>
      <c r="OOM14" s="76"/>
      <c r="OON14" s="84"/>
      <c r="OOO14" s="77"/>
      <c r="OOP14" s="77"/>
      <c r="OOQ14" s="84"/>
      <c r="OOR14" s="80"/>
      <c r="OOS14" s="80"/>
      <c r="OOT14" s="77"/>
      <c r="OOU14" s="77"/>
      <c r="OOV14" s="84"/>
      <c r="OOW14" s="80"/>
      <c r="OOX14" s="80"/>
      <c r="OOY14" s="77"/>
      <c r="OOZ14" s="77"/>
      <c r="OPA14" s="84"/>
      <c r="OPB14" s="80"/>
      <c r="OPC14" s="80"/>
      <c r="OPD14" s="77"/>
      <c r="OPE14" s="77"/>
      <c r="OPF14" s="84"/>
      <c r="OPG14" s="80"/>
      <c r="OPH14" s="80"/>
      <c r="OPI14" s="77"/>
      <c r="OPJ14" s="77"/>
      <c r="OPK14" s="77"/>
      <c r="OPL14" s="77"/>
      <c r="OPM14" s="77"/>
      <c r="OPN14" s="77"/>
      <c r="OPO14" s="78"/>
      <c r="OPP14" s="78"/>
      <c r="OPQ14" s="118"/>
      <c r="OPR14" s="119"/>
      <c r="OPS14" s="119"/>
      <c r="OPT14" s="118"/>
      <c r="OPU14" s="118"/>
      <c r="OPV14" s="81"/>
      <c r="OPW14" s="82"/>
      <c r="OPX14" s="81"/>
      <c r="OPY14" s="82"/>
      <c r="OPZ14" s="83"/>
      <c r="OQA14" s="82"/>
      <c r="OQB14" s="81"/>
      <c r="OQC14" s="81"/>
      <c r="OQD14" s="76"/>
      <c r="OQE14" s="84"/>
      <c r="OQF14" s="77"/>
      <c r="OQG14" s="77"/>
      <c r="OQH14" s="84"/>
      <c r="OQI14" s="80"/>
      <c r="OQJ14" s="80"/>
      <c r="OQK14" s="77"/>
      <c r="OQL14" s="77"/>
      <c r="OQM14" s="84"/>
      <c r="OQN14" s="80"/>
      <c r="OQO14" s="80"/>
      <c r="OQP14" s="77"/>
      <c r="OQQ14" s="77"/>
      <c r="OQR14" s="84"/>
      <c r="OQS14" s="80"/>
      <c r="OQT14" s="80"/>
      <c r="OQU14" s="77"/>
      <c r="OQV14" s="77"/>
      <c r="OQW14" s="84"/>
      <c r="OQX14" s="80"/>
      <c r="OQY14" s="80"/>
      <c r="OQZ14" s="77"/>
      <c r="ORA14" s="77"/>
      <c r="ORB14" s="77"/>
      <c r="ORC14" s="77"/>
      <c r="ORD14" s="77"/>
      <c r="ORE14" s="77"/>
      <c r="ORF14" s="78"/>
      <c r="ORG14" s="78"/>
      <c r="ORH14" s="118"/>
      <c r="ORI14" s="119"/>
      <c r="ORJ14" s="119"/>
      <c r="ORK14" s="118"/>
      <c r="ORL14" s="118"/>
      <c r="ORM14" s="81"/>
      <c r="ORN14" s="82"/>
      <c r="ORO14" s="81"/>
      <c r="ORP14" s="82"/>
      <c r="ORQ14" s="83"/>
      <c r="ORR14" s="82"/>
      <c r="ORS14" s="81"/>
      <c r="ORT14" s="81"/>
      <c r="ORU14" s="76"/>
      <c r="ORV14" s="84"/>
      <c r="ORW14" s="77"/>
      <c r="ORX14" s="77"/>
      <c r="ORY14" s="84"/>
      <c r="ORZ14" s="80"/>
      <c r="OSA14" s="80"/>
      <c r="OSB14" s="77"/>
      <c r="OSC14" s="77"/>
      <c r="OSD14" s="84"/>
      <c r="OSE14" s="80"/>
      <c r="OSF14" s="80"/>
      <c r="OSG14" s="77"/>
      <c r="OSH14" s="77"/>
      <c r="OSI14" s="84"/>
      <c r="OSJ14" s="80"/>
      <c r="OSK14" s="80"/>
      <c r="OSL14" s="77"/>
      <c r="OSM14" s="77"/>
      <c r="OSN14" s="84"/>
      <c r="OSO14" s="80"/>
      <c r="OSP14" s="80"/>
      <c r="OSQ14" s="77"/>
      <c r="OSR14" s="77"/>
      <c r="OSS14" s="77"/>
      <c r="OST14" s="77"/>
      <c r="OSU14" s="77"/>
      <c r="OSV14" s="77"/>
      <c r="OSW14" s="78"/>
      <c r="OSX14" s="78"/>
      <c r="OSY14" s="118"/>
      <c r="OSZ14" s="119"/>
      <c r="OTA14" s="119"/>
      <c r="OTB14" s="118"/>
      <c r="OTC14" s="118"/>
      <c r="OTD14" s="81"/>
      <c r="OTE14" s="82"/>
      <c r="OTF14" s="81"/>
      <c r="OTG14" s="82"/>
      <c r="OTH14" s="83"/>
      <c r="OTI14" s="82"/>
      <c r="OTJ14" s="81"/>
      <c r="OTK14" s="81"/>
      <c r="OTL14" s="76"/>
      <c r="OTM14" s="84"/>
      <c r="OTN14" s="77"/>
      <c r="OTO14" s="77"/>
      <c r="OTP14" s="84"/>
      <c r="OTQ14" s="80"/>
      <c r="OTR14" s="80"/>
      <c r="OTS14" s="77"/>
      <c r="OTT14" s="77"/>
      <c r="OTU14" s="84"/>
      <c r="OTV14" s="80"/>
      <c r="OTW14" s="80"/>
      <c r="OTX14" s="77"/>
      <c r="OTY14" s="77"/>
      <c r="OTZ14" s="84"/>
      <c r="OUA14" s="80"/>
      <c r="OUB14" s="80"/>
      <c r="OUC14" s="77"/>
      <c r="OUD14" s="77"/>
      <c r="OUE14" s="84"/>
      <c r="OUF14" s="80"/>
      <c r="OUG14" s="80"/>
      <c r="OUH14" s="77"/>
      <c r="OUI14" s="77"/>
      <c r="OUJ14" s="77"/>
      <c r="OUK14" s="77"/>
      <c r="OUL14" s="77"/>
      <c r="OUM14" s="77"/>
      <c r="OUN14" s="78"/>
      <c r="OUO14" s="78"/>
      <c r="OUP14" s="118"/>
      <c r="OUQ14" s="119"/>
      <c r="OUR14" s="119"/>
      <c r="OUS14" s="118"/>
      <c r="OUT14" s="118"/>
      <c r="OUU14" s="81"/>
      <c r="OUV14" s="82"/>
      <c r="OUW14" s="81"/>
      <c r="OUX14" s="82"/>
      <c r="OUY14" s="83"/>
      <c r="OUZ14" s="82"/>
      <c r="OVA14" s="81"/>
      <c r="OVB14" s="81"/>
      <c r="OVC14" s="76"/>
      <c r="OVD14" s="84"/>
      <c r="OVE14" s="77"/>
      <c r="OVF14" s="77"/>
      <c r="OVG14" s="84"/>
      <c r="OVH14" s="80"/>
      <c r="OVI14" s="80"/>
      <c r="OVJ14" s="77"/>
      <c r="OVK14" s="77"/>
      <c r="OVL14" s="84"/>
      <c r="OVM14" s="80"/>
      <c r="OVN14" s="80"/>
      <c r="OVO14" s="77"/>
      <c r="OVP14" s="77"/>
      <c r="OVQ14" s="84"/>
      <c r="OVR14" s="80"/>
      <c r="OVS14" s="80"/>
      <c r="OVT14" s="77"/>
      <c r="OVU14" s="77"/>
      <c r="OVV14" s="84"/>
      <c r="OVW14" s="80"/>
      <c r="OVX14" s="80"/>
      <c r="OVY14" s="77"/>
      <c r="OVZ14" s="77"/>
      <c r="OWA14" s="77"/>
      <c r="OWB14" s="77"/>
      <c r="OWC14" s="77"/>
      <c r="OWD14" s="77"/>
      <c r="OWE14" s="78"/>
      <c r="OWF14" s="78"/>
      <c r="OWG14" s="118"/>
      <c r="OWH14" s="119"/>
      <c r="OWI14" s="119"/>
      <c r="OWJ14" s="118"/>
      <c r="OWK14" s="118"/>
      <c r="OWL14" s="81"/>
      <c r="OWM14" s="82"/>
      <c r="OWN14" s="81"/>
      <c r="OWO14" s="82"/>
      <c r="OWP14" s="83"/>
      <c r="OWQ14" s="82"/>
      <c r="OWR14" s="81"/>
      <c r="OWS14" s="81"/>
      <c r="OWT14" s="76"/>
      <c r="OWU14" s="84"/>
      <c r="OWV14" s="77"/>
      <c r="OWW14" s="77"/>
      <c r="OWX14" s="84"/>
      <c r="OWY14" s="80"/>
      <c r="OWZ14" s="80"/>
      <c r="OXA14" s="77"/>
      <c r="OXB14" s="77"/>
      <c r="OXC14" s="84"/>
      <c r="OXD14" s="80"/>
      <c r="OXE14" s="80"/>
      <c r="OXF14" s="77"/>
      <c r="OXG14" s="77"/>
      <c r="OXH14" s="84"/>
      <c r="OXI14" s="80"/>
      <c r="OXJ14" s="80"/>
      <c r="OXK14" s="77"/>
      <c r="OXL14" s="77"/>
      <c r="OXM14" s="84"/>
      <c r="OXN14" s="80"/>
      <c r="OXO14" s="80"/>
      <c r="OXP14" s="77"/>
      <c r="OXQ14" s="77"/>
      <c r="OXR14" s="77"/>
      <c r="OXS14" s="77"/>
      <c r="OXT14" s="77"/>
      <c r="OXU14" s="77"/>
      <c r="OXV14" s="78"/>
      <c r="OXW14" s="78"/>
      <c r="OXX14" s="118"/>
      <c r="OXY14" s="119"/>
      <c r="OXZ14" s="119"/>
      <c r="OYA14" s="118"/>
      <c r="OYB14" s="118"/>
      <c r="OYC14" s="81"/>
      <c r="OYD14" s="82"/>
      <c r="OYE14" s="81"/>
      <c r="OYF14" s="82"/>
      <c r="OYG14" s="83"/>
      <c r="OYH14" s="82"/>
      <c r="OYI14" s="81"/>
      <c r="OYJ14" s="81"/>
      <c r="OYK14" s="76"/>
      <c r="OYL14" s="84"/>
      <c r="OYM14" s="77"/>
      <c r="OYN14" s="77"/>
      <c r="OYO14" s="84"/>
      <c r="OYP14" s="80"/>
      <c r="OYQ14" s="80"/>
      <c r="OYR14" s="77"/>
      <c r="OYS14" s="77"/>
      <c r="OYT14" s="84"/>
      <c r="OYU14" s="80"/>
      <c r="OYV14" s="80"/>
      <c r="OYW14" s="77"/>
      <c r="OYX14" s="77"/>
      <c r="OYY14" s="84"/>
      <c r="OYZ14" s="80"/>
      <c r="OZA14" s="80"/>
      <c r="OZB14" s="77"/>
      <c r="OZC14" s="77"/>
      <c r="OZD14" s="84"/>
      <c r="OZE14" s="80"/>
      <c r="OZF14" s="80"/>
      <c r="OZG14" s="77"/>
      <c r="OZH14" s="77"/>
      <c r="OZI14" s="77"/>
      <c r="OZJ14" s="77"/>
      <c r="OZK14" s="77"/>
      <c r="OZL14" s="77"/>
      <c r="OZM14" s="78"/>
      <c r="OZN14" s="78"/>
      <c r="OZO14" s="118"/>
      <c r="OZP14" s="119"/>
      <c r="OZQ14" s="119"/>
      <c r="OZR14" s="118"/>
      <c r="OZS14" s="118"/>
      <c r="OZT14" s="81"/>
      <c r="OZU14" s="82"/>
      <c r="OZV14" s="81"/>
      <c r="OZW14" s="82"/>
      <c r="OZX14" s="83"/>
      <c r="OZY14" s="82"/>
      <c r="OZZ14" s="81"/>
      <c r="PAA14" s="81"/>
      <c r="PAB14" s="76"/>
      <c r="PAC14" s="84"/>
      <c r="PAD14" s="77"/>
      <c r="PAE14" s="77"/>
      <c r="PAF14" s="84"/>
      <c r="PAG14" s="80"/>
      <c r="PAH14" s="80"/>
      <c r="PAI14" s="77"/>
      <c r="PAJ14" s="77"/>
      <c r="PAK14" s="84"/>
      <c r="PAL14" s="80"/>
      <c r="PAM14" s="80"/>
      <c r="PAN14" s="77"/>
      <c r="PAO14" s="77"/>
      <c r="PAP14" s="84"/>
      <c r="PAQ14" s="80"/>
      <c r="PAR14" s="80"/>
      <c r="PAS14" s="77"/>
      <c r="PAT14" s="77"/>
      <c r="PAU14" s="84"/>
      <c r="PAV14" s="80"/>
      <c r="PAW14" s="80"/>
      <c r="PAX14" s="77"/>
      <c r="PAY14" s="77"/>
      <c r="PAZ14" s="77"/>
      <c r="PBA14" s="77"/>
      <c r="PBB14" s="77"/>
      <c r="PBC14" s="77"/>
      <c r="PBD14" s="78"/>
      <c r="PBE14" s="78"/>
      <c r="PBF14" s="118"/>
      <c r="PBG14" s="119"/>
      <c r="PBH14" s="119"/>
      <c r="PBI14" s="118"/>
      <c r="PBJ14" s="118"/>
      <c r="PBK14" s="81"/>
      <c r="PBL14" s="82"/>
      <c r="PBM14" s="81"/>
      <c r="PBN14" s="82"/>
      <c r="PBO14" s="83"/>
      <c r="PBP14" s="82"/>
      <c r="PBQ14" s="81"/>
      <c r="PBR14" s="81"/>
      <c r="PBS14" s="76"/>
      <c r="PBT14" s="84"/>
      <c r="PBU14" s="77"/>
      <c r="PBV14" s="77"/>
      <c r="PBW14" s="84"/>
      <c r="PBX14" s="80"/>
      <c r="PBY14" s="80"/>
      <c r="PBZ14" s="77"/>
      <c r="PCA14" s="77"/>
      <c r="PCB14" s="84"/>
      <c r="PCC14" s="80"/>
      <c r="PCD14" s="80"/>
      <c r="PCE14" s="77"/>
      <c r="PCF14" s="77"/>
      <c r="PCG14" s="84"/>
      <c r="PCH14" s="80"/>
      <c r="PCI14" s="80"/>
      <c r="PCJ14" s="77"/>
      <c r="PCK14" s="77"/>
      <c r="PCL14" s="84"/>
      <c r="PCM14" s="80"/>
      <c r="PCN14" s="80"/>
      <c r="PCO14" s="77"/>
      <c r="PCP14" s="77"/>
      <c r="PCQ14" s="77"/>
      <c r="PCR14" s="77"/>
      <c r="PCS14" s="77"/>
      <c r="PCT14" s="77"/>
      <c r="PCU14" s="78"/>
      <c r="PCV14" s="78"/>
      <c r="PCW14" s="118"/>
      <c r="PCX14" s="119"/>
      <c r="PCY14" s="119"/>
      <c r="PCZ14" s="118"/>
      <c r="PDA14" s="118"/>
      <c r="PDB14" s="81"/>
      <c r="PDC14" s="82"/>
      <c r="PDD14" s="81"/>
      <c r="PDE14" s="82"/>
      <c r="PDF14" s="83"/>
      <c r="PDG14" s="82"/>
      <c r="PDH14" s="81"/>
      <c r="PDI14" s="81"/>
      <c r="PDJ14" s="76"/>
      <c r="PDK14" s="84"/>
      <c r="PDL14" s="77"/>
      <c r="PDM14" s="77"/>
      <c r="PDN14" s="84"/>
      <c r="PDO14" s="80"/>
      <c r="PDP14" s="80"/>
      <c r="PDQ14" s="77"/>
      <c r="PDR14" s="77"/>
      <c r="PDS14" s="84"/>
      <c r="PDT14" s="80"/>
      <c r="PDU14" s="80"/>
      <c r="PDV14" s="77"/>
      <c r="PDW14" s="77"/>
      <c r="PDX14" s="84"/>
      <c r="PDY14" s="80"/>
      <c r="PDZ14" s="80"/>
      <c r="PEA14" s="77"/>
      <c r="PEB14" s="77"/>
      <c r="PEC14" s="84"/>
      <c r="PED14" s="80"/>
      <c r="PEE14" s="80"/>
      <c r="PEF14" s="77"/>
      <c r="PEG14" s="77"/>
      <c r="PEH14" s="77"/>
      <c r="PEI14" s="77"/>
      <c r="PEJ14" s="77"/>
      <c r="PEK14" s="77"/>
      <c r="PEL14" s="78"/>
      <c r="PEM14" s="78"/>
      <c r="PEN14" s="118"/>
      <c r="PEO14" s="119"/>
      <c r="PEP14" s="119"/>
      <c r="PEQ14" s="118"/>
      <c r="PER14" s="118"/>
      <c r="PES14" s="81"/>
      <c r="PET14" s="82"/>
      <c r="PEU14" s="81"/>
      <c r="PEV14" s="82"/>
      <c r="PEW14" s="83"/>
      <c r="PEX14" s="82"/>
      <c r="PEY14" s="81"/>
      <c r="PEZ14" s="81"/>
      <c r="PFA14" s="76"/>
      <c r="PFB14" s="84"/>
      <c r="PFC14" s="77"/>
      <c r="PFD14" s="77"/>
      <c r="PFE14" s="84"/>
      <c r="PFF14" s="80"/>
      <c r="PFG14" s="80"/>
      <c r="PFH14" s="77"/>
      <c r="PFI14" s="77"/>
      <c r="PFJ14" s="84"/>
      <c r="PFK14" s="80"/>
      <c r="PFL14" s="80"/>
      <c r="PFM14" s="77"/>
      <c r="PFN14" s="77"/>
      <c r="PFO14" s="84"/>
      <c r="PFP14" s="80"/>
      <c r="PFQ14" s="80"/>
      <c r="PFR14" s="77"/>
      <c r="PFS14" s="77"/>
      <c r="PFT14" s="84"/>
      <c r="PFU14" s="80"/>
      <c r="PFV14" s="80"/>
      <c r="PFW14" s="77"/>
      <c r="PFX14" s="77"/>
      <c r="PFY14" s="77"/>
      <c r="PFZ14" s="77"/>
      <c r="PGA14" s="77"/>
      <c r="PGB14" s="77"/>
      <c r="PGC14" s="78"/>
      <c r="PGD14" s="78"/>
      <c r="PGE14" s="118"/>
      <c r="PGF14" s="119"/>
      <c r="PGG14" s="119"/>
      <c r="PGH14" s="118"/>
      <c r="PGI14" s="118"/>
      <c r="PGJ14" s="81"/>
      <c r="PGK14" s="82"/>
      <c r="PGL14" s="81"/>
      <c r="PGM14" s="82"/>
      <c r="PGN14" s="83"/>
      <c r="PGO14" s="82"/>
      <c r="PGP14" s="81"/>
      <c r="PGQ14" s="81"/>
      <c r="PGR14" s="76"/>
      <c r="PGS14" s="84"/>
      <c r="PGT14" s="77"/>
      <c r="PGU14" s="77"/>
      <c r="PGV14" s="84"/>
      <c r="PGW14" s="80"/>
      <c r="PGX14" s="80"/>
      <c r="PGY14" s="77"/>
      <c r="PGZ14" s="77"/>
      <c r="PHA14" s="84"/>
      <c r="PHB14" s="80"/>
      <c r="PHC14" s="80"/>
      <c r="PHD14" s="77"/>
      <c r="PHE14" s="77"/>
      <c r="PHF14" s="84"/>
      <c r="PHG14" s="80"/>
      <c r="PHH14" s="80"/>
      <c r="PHI14" s="77"/>
      <c r="PHJ14" s="77"/>
      <c r="PHK14" s="84"/>
      <c r="PHL14" s="80"/>
      <c r="PHM14" s="80"/>
      <c r="PHN14" s="77"/>
      <c r="PHO14" s="77"/>
      <c r="PHP14" s="77"/>
      <c r="PHQ14" s="77"/>
      <c r="PHR14" s="77"/>
      <c r="PHS14" s="77"/>
      <c r="PHT14" s="78"/>
      <c r="PHU14" s="78"/>
      <c r="PHV14" s="118"/>
      <c r="PHW14" s="119"/>
      <c r="PHX14" s="119"/>
      <c r="PHY14" s="118"/>
      <c r="PHZ14" s="118"/>
      <c r="PIA14" s="81"/>
      <c r="PIB14" s="82"/>
      <c r="PIC14" s="81"/>
      <c r="PID14" s="82"/>
      <c r="PIE14" s="83"/>
      <c r="PIF14" s="82"/>
      <c r="PIG14" s="81"/>
      <c r="PIH14" s="81"/>
      <c r="PII14" s="76"/>
      <c r="PIJ14" s="84"/>
      <c r="PIK14" s="77"/>
      <c r="PIL14" s="77"/>
      <c r="PIM14" s="84"/>
      <c r="PIN14" s="80"/>
      <c r="PIO14" s="80"/>
      <c r="PIP14" s="77"/>
      <c r="PIQ14" s="77"/>
      <c r="PIR14" s="84"/>
      <c r="PIS14" s="80"/>
      <c r="PIT14" s="80"/>
      <c r="PIU14" s="77"/>
      <c r="PIV14" s="77"/>
      <c r="PIW14" s="84"/>
      <c r="PIX14" s="80"/>
      <c r="PIY14" s="80"/>
      <c r="PIZ14" s="77"/>
      <c r="PJA14" s="77"/>
      <c r="PJB14" s="84"/>
      <c r="PJC14" s="80"/>
      <c r="PJD14" s="80"/>
      <c r="PJE14" s="77"/>
      <c r="PJF14" s="77"/>
      <c r="PJG14" s="77"/>
      <c r="PJH14" s="77"/>
      <c r="PJI14" s="77"/>
      <c r="PJJ14" s="77"/>
      <c r="PJK14" s="78"/>
      <c r="PJL14" s="78"/>
      <c r="PJM14" s="118"/>
      <c r="PJN14" s="119"/>
      <c r="PJO14" s="119"/>
      <c r="PJP14" s="118"/>
      <c r="PJQ14" s="118"/>
      <c r="PJR14" s="81"/>
      <c r="PJS14" s="82"/>
      <c r="PJT14" s="81"/>
      <c r="PJU14" s="82"/>
      <c r="PJV14" s="83"/>
      <c r="PJW14" s="82"/>
      <c r="PJX14" s="81"/>
      <c r="PJY14" s="81"/>
      <c r="PJZ14" s="76"/>
      <c r="PKA14" s="84"/>
      <c r="PKB14" s="77"/>
      <c r="PKC14" s="77"/>
      <c r="PKD14" s="84"/>
      <c r="PKE14" s="80"/>
      <c r="PKF14" s="80"/>
      <c r="PKG14" s="77"/>
      <c r="PKH14" s="77"/>
      <c r="PKI14" s="84"/>
      <c r="PKJ14" s="80"/>
      <c r="PKK14" s="80"/>
      <c r="PKL14" s="77"/>
      <c r="PKM14" s="77"/>
      <c r="PKN14" s="84"/>
      <c r="PKO14" s="80"/>
      <c r="PKP14" s="80"/>
      <c r="PKQ14" s="77"/>
      <c r="PKR14" s="77"/>
      <c r="PKS14" s="84"/>
      <c r="PKT14" s="80"/>
      <c r="PKU14" s="80"/>
      <c r="PKV14" s="77"/>
      <c r="PKW14" s="77"/>
      <c r="PKX14" s="77"/>
      <c r="PKY14" s="77"/>
      <c r="PKZ14" s="77"/>
      <c r="PLA14" s="77"/>
      <c r="PLB14" s="78"/>
      <c r="PLC14" s="78"/>
      <c r="PLD14" s="118"/>
      <c r="PLE14" s="119"/>
      <c r="PLF14" s="119"/>
      <c r="PLG14" s="118"/>
      <c r="PLH14" s="118"/>
      <c r="PLI14" s="81"/>
      <c r="PLJ14" s="82"/>
      <c r="PLK14" s="81"/>
      <c r="PLL14" s="82"/>
      <c r="PLM14" s="83"/>
      <c r="PLN14" s="82"/>
      <c r="PLO14" s="81"/>
      <c r="PLP14" s="81"/>
      <c r="PLQ14" s="76"/>
      <c r="PLR14" s="84"/>
      <c r="PLS14" s="77"/>
      <c r="PLT14" s="77"/>
      <c r="PLU14" s="84"/>
      <c r="PLV14" s="80"/>
      <c r="PLW14" s="80"/>
      <c r="PLX14" s="77"/>
      <c r="PLY14" s="77"/>
      <c r="PLZ14" s="84"/>
      <c r="PMA14" s="80"/>
      <c r="PMB14" s="80"/>
      <c r="PMC14" s="77"/>
      <c r="PMD14" s="77"/>
      <c r="PME14" s="84"/>
      <c r="PMF14" s="80"/>
      <c r="PMG14" s="80"/>
      <c r="PMH14" s="77"/>
      <c r="PMI14" s="77"/>
      <c r="PMJ14" s="84"/>
      <c r="PMK14" s="80"/>
      <c r="PML14" s="80"/>
      <c r="PMM14" s="77"/>
      <c r="PMN14" s="77"/>
      <c r="PMO14" s="77"/>
      <c r="PMP14" s="77"/>
      <c r="PMQ14" s="77"/>
      <c r="PMR14" s="77"/>
      <c r="PMS14" s="78"/>
      <c r="PMT14" s="78"/>
      <c r="PMU14" s="118"/>
      <c r="PMV14" s="119"/>
      <c r="PMW14" s="119"/>
      <c r="PMX14" s="118"/>
      <c r="PMY14" s="118"/>
      <c r="PMZ14" s="81"/>
      <c r="PNA14" s="82"/>
      <c r="PNB14" s="81"/>
      <c r="PNC14" s="82"/>
      <c r="PND14" s="83"/>
      <c r="PNE14" s="82"/>
      <c r="PNF14" s="81"/>
      <c r="PNG14" s="81"/>
      <c r="PNH14" s="76"/>
      <c r="PNI14" s="84"/>
      <c r="PNJ14" s="77"/>
      <c r="PNK14" s="77"/>
      <c r="PNL14" s="84"/>
      <c r="PNM14" s="80"/>
      <c r="PNN14" s="80"/>
      <c r="PNO14" s="77"/>
      <c r="PNP14" s="77"/>
      <c r="PNQ14" s="84"/>
      <c r="PNR14" s="80"/>
      <c r="PNS14" s="80"/>
      <c r="PNT14" s="77"/>
      <c r="PNU14" s="77"/>
      <c r="PNV14" s="84"/>
      <c r="PNW14" s="80"/>
      <c r="PNX14" s="80"/>
      <c r="PNY14" s="77"/>
      <c r="PNZ14" s="77"/>
      <c r="POA14" s="84"/>
      <c r="POB14" s="80"/>
      <c r="POC14" s="80"/>
      <c r="POD14" s="77"/>
      <c r="POE14" s="77"/>
      <c r="POF14" s="77"/>
      <c r="POG14" s="77"/>
      <c r="POH14" s="77"/>
      <c r="POI14" s="77"/>
      <c r="POJ14" s="78"/>
      <c r="POK14" s="78"/>
      <c r="POL14" s="118"/>
      <c r="POM14" s="119"/>
      <c r="PON14" s="119"/>
      <c r="POO14" s="118"/>
      <c r="POP14" s="118"/>
      <c r="POQ14" s="81"/>
      <c r="POR14" s="82"/>
      <c r="POS14" s="81"/>
      <c r="POT14" s="82"/>
      <c r="POU14" s="83"/>
      <c r="POV14" s="82"/>
      <c r="POW14" s="81"/>
      <c r="POX14" s="81"/>
      <c r="POY14" s="76"/>
      <c r="POZ14" s="84"/>
      <c r="PPA14" s="77"/>
      <c r="PPB14" s="77"/>
      <c r="PPC14" s="84"/>
      <c r="PPD14" s="80"/>
      <c r="PPE14" s="80"/>
      <c r="PPF14" s="77"/>
      <c r="PPG14" s="77"/>
      <c r="PPH14" s="84"/>
      <c r="PPI14" s="80"/>
      <c r="PPJ14" s="80"/>
      <c r="PPK14" s="77"/>
      <c r="PPL14" s="77"/>
      <c r="PPM14" s="84"/>
      <c r="PPN14" s="80"/>
      <c r="PPO14" s="80"/>
      <c r="PPP14" s="77"/>
      <c r="PPQ14" s="77"/>
      <c r="PPR14" s="84"/>
      <c r="PPS14" s="80"/>
      <c r="PPT14" s="80"/>
      <c r="PPU14" s="77"/>
      <c r="PPV14" s="77"/>
      <c r="PPW14" s="77"/>
      <c r="PPX14" s="77"/>
      <c r="PPY14" s="77"/>
      <c r="PPZ14" s="77"/>
      <c r="PQA14" s="78"/>
      <c r="PQB14" s="78"/>
      <c r="PQC14" s="118"/>
      <c r="PQD14" s="119"/>
      <c r="PQE14" s="119"/>
      <c r="PQF14" s="118"/>
      <c r="PQG14" s="118"/>
      <c r="PQH14" s="81"/>
      <c r="PQI14" s="82"/>
      <c r="PQJ14" s="81"/>
      <c r="PQK14" s="82"/>
      <c r="PQL14" s="83"/>
      <c r="PQM14" s="82"/>
      <c r="PQN14" s="81"/>
      <c r="PQO14" s="81"/>
      <c r="PQP14" s="76"/>
      <c r="PQQ14" s="84"/>
      <c r="PQR14" s="77"/>
      <c r="PQS14" s="77"/>
      <c r="PQT14" s="84"/>
      <c r="PQU14" s="80"/>
      <c r="PQV14" s="80"/>
      <c r="PQW14" s="77"/>
      <c r="PQX14" s="77"/>
      <c r="PQY14" s="84"/>
      <c r="PQZ14" s="80"/>
      <c r="PRA14" s="80"/>
      <c r="PRB14" s="77"/>
      <c r="PRC14" s="77"/>
      <c r="PRD14" s="84"/>
      <c r="PRE14" s="80"/>
      <c r="PRF14" s="80"/>
      <c r="PRG14" s="77"/>
      <c r="PRH14" s="77"/>
      <c r="PRI14" s="84"/>
      <c r="PRJ14" s="80"/>
      <c r="PRK14" s="80"/>
      <c r="PRL14" s="77"/>
      <c r="PRM14" s="77"/>
      <c r="PRN14" s="77"/>
      <c r="PRO14" s="77"/>
      <c r="PRP14" s="77"/>
      <c r="PRQ14" s="77"/>
      <c r="PRR14" s="78"/>
      <c r="PRS14" s="78"/>
      <c r="PRT14" s="118"/>
      <c r="PRU14" s="119"/>
      <c r="PRV14" s="119"/>
      <c r="PRW14" s="118"/>
      <c r="PRX14" s="118"/>
      <c r="PRY14" s="81"/>
      <c r="PRZ14" s="82"/>
      <c r="PSA14" s="81"/>
      <c r="PSB14" s="82"/>
      <c r="PSC14" s="83"/>
      <c r="PSD14" s="82"/>
      <c r="PSE14" s="81"/>
      <c r="PSF14" s="81"/>
      <c r="PSG14" s="76"/>
      <c r="PSH14" s="84"/>
      <c r="PSI14" s="77"/>
      <c r="PSJ14" s="77"/>
      <c r="PSK14" s="84"/>
      <c r="PSL14" s="80"/>
      <c r="PSM14" s="80"/>
      <c r="PSN14" s="77"/>
      <c r="PSO14" s="77"/>
      <c r="PSP14" s="84"/>
      <c r="PSQ14" s="80"/>
      <c r="PSR14" s="80"/>
      <c r="PSS14" s="77"/>
      <c r="PST14" s="77"/>
      <c r="PSU14" s="84"/>
      <c r="PSV14" s="80"/>
      <c r="PSW14" s="80"/>
      <c r="PSX14" s="77"/>
      <c r="PSY14" s="77"/>
      <c r="PSZ14" s="84"/>
      <c r="PTA14" s="80"/>
      <c r="PTB14" s="80"/>
      <c r="PTC14" s="77"/>
      <c r="PTD14" s="77"/>
      <c r="PTE14" s="77"/>
      <c r="PTF14" s="77"/>
      <c r="PTG14" s="77"/>
      <c r="PTH14" s="77"/>
      <c r="PTI14" s="78"/>
      <c r="PTJ14" s="78"/>
      <c r="PTK14" s="118"/>
      <c r="PTL14" s="119"/>
      <c r="PTM14" s="119"/>
      <c r="PTN14" s="118"/>
      <c r="PTO14" s="118"/>
      <c r="PTP14" s="81"/>
      <c r="PTQ14" s="82"/>
      <c r="PTR14" s="81"/>
      <c r="PTS14" s="82"/>
      <c r="PTT14" s="83"/>
      <c r="PTU14" s="82"/>
      <c r="PTV14" s="81"/>
      <c r="PTW14" s="81"/>
      <c r="PTX14" s="76"/>
      <c r="PTY14" s="84"/>
      <c r="PTZ14" s="77"/>
      <c r="PUA14" s="77"/>
      <c r="PUB14" s="84"/>
      <c r="PUC14" s="80"/>
      <c r="PUD14" s="80"/>
      <c r="PUE14" s="77"/>
      <c r="PUF14" s="77"/>
      <c r="PUG14" s="84"/>
      <c r="PUH14" s="80"/>
      <c r="PUI14" s="80"/>
      <c r="PUJ14" s="77"/>
      <c r="PUK14" s="77"/>
      <c r="PUL14" s="84"/>
      <c r="PUM14" s="80"/>
      <c r="PUN14" s="80"/>
      <c r="PUO14" s="77"/>
      <c r="PUP14" s="77"/>
      <c r="PUQ14" s="84"/>
      <c r="PUR14" s="80"/>
      <c r="PUS14" s="80"/>
      <c r="PUT14" s="77"/>
      <c r="PUU14" s="77"/>
      <c r="PUV14" s="77"/>
      <c r="PUW14" s="77"/>
      <c r="PUX14" s="77"/>
      <c r="PUY14" s="77"/>
      <c r="PUZ14" s="78"/>
      <c r="PVA14" s="78"/>
      <c r="PVB14" s="118"/>
      <c r="PVC14" s="119"/>
      <c r="PVD14" s="119"/>
      <c r="PVE14" s="118"/>
      <c r="PVF14" s="118"/>
      <c r="PVG14" s="81"/>
      <c r="PVH14" s="82"/>
      <c r="PVI14" s="81"/>
      <c r="PVJ14" s="82"/>
      <c r="PVK14" s="83"/>
      <c r="PVL14" s="82"/>
      <c r="PVM14" s="81"/>
      <c r="PVN14" s="81"/>
      <c r="PVO14" s="76"/>
      <c r="PVP14" s="84"/>
      <c r="PVQ14" s="77"/>
      <c r="PVR14" s="77"/>
      <c r="PVS14" s="84"/>
      <c r="PVT14" s="80"/>
      <c r="PVU14" s="80"/>
      <c r="PVV14" s="77"/>
      <c r="PVW14" s="77"/>
      <c r="PVX14" s="84"/>
      <c r="PVY14" s="80"/>
      <c r="PVZ14" s="80"/>
      <c r="PWA14" s="77"/>
      <c r="PWB14" s="77"/>
      <c r="PWC14" s="84"/>
      <c r="PWD14" s="80"/>
      <c r="PWE14" s="80"/>
      <c r="PWF14" s="77"/>
      <c r="PWG14" s="77"/>
      <c r="PWH14" s="84"/>
      <c r="PWI14" s="80"/>
      <c r="PWJ14" s="80"/>
      <c r="PWK14" s="77"/>
      <c r="PWL14" s="77"/>
      <c r="PWM14" s="77"/>
      <c r="PWN14" s="77"/>
      <c r="PWO14" s="77"/>
      <c r="PWP14" s="77"/>
      <c r="PWQ14" s="78"/>
      <c r="PWR14" s="78"/>
      <c r="PWS14" s="118"/>
      <c r="PWT14" s="119"/>
      <c r="PWU14" s="119"/>
      <c r="PWV14" s="118"/>
      <c r="PWW14" s="118"/>
      <c r="PWX14" s="81"/>
      <c r="PWY14" s="82"/>
      <c r="PWZ14" s="81"/>
      <c r="PXA14" s="82"/>
      <c r="PXB14" s="83"/>
      <c r="PXC14" s="82"/>
      <c r="PXD14" s="81"/>
      <c r="PXE14" s="81"/>
      <c r="PXF14" s="76"/>
      <c r="PXG14" s="84"/>
      <c r="PXH14" s="77"/>
      <c r="PXI14" s="77"/>
      <c r="PXJ14" s="84"/>
      <c r="PXK14" s="80"/>
      <c r="PXL14" s="80"/>
      <c r="PXM14" s="77"/>
      <c r="PXN14" s="77"/>
      <c r="PXO14" s="84"/>
      <c r="PXP14" s="80"/>
      <c r="PXQ14" s="80"/>
      <c r="PXR14" s="77"/>
      <c r="PXS14" s="77"/>
      <c r="PXT14" s="84"/>
      <c r="PXU14" s="80"/>
      <c r="PXV14" s="80"/>
      <c r="PXW14" s="77"/>
      <c r="PXX14" s="77"/>
      <c r="PXY14" s="84"/>
      <c r="PXZ14" s="80"/>
      <c r="PYA14" s="80"/>
      <c r="PYB14" s="77"/>
      <c r="PYC14" s="77"/>
      <c r="PYD14" s="77"/>
      <c r="PYE14" s="77"/>
      <c r="PYF14" s="77"/>
      <c r="PYG14" s="77"/>
      <c r="PYH14" s="78"/>
      <c r="PYI14" s="78"/>
      <c r="PYJ14" s="118"/>
      <c r="PYK14" s="119"/>
      <c r="PYL14" s="119"/>
      <c r="PYM14" s="118"/>
      <c r="PYN14" s="118"/>
      <c r="PYO14" s="81"/>
      <c r="PYP14" s="82"/>
      <c r="PYQ14" s="81"/>
      <c r="PYR14" s="82"/>
      <c r="PYS14" s="83"/>
      <c r="PYT14" s="82"/>
      <c r="PYU14" s="81"/>
      <c r="PYV14" s="81"/>
      <c r="PYW14" s="76"/>
      <c r="PYX14" s="84"/>
      <c r="PYY14" s="77"/>
      <c r="PYZ14" s="77"/>
      <c r="PZA14" s="84"/>
      <c r="PZB14" s="80"/>
      <c r="PZC14" s="80"/>
      <c r="PZD14" s="77"/>
      <c r="PZE14" s="77"/>
      <c r="PZF14" s="84"/>
      <c r="PZG14" s="80"/>
      <c r="PZH14" s="80"/>
      <c r="PZI14" s="77"/>
      <c r="PZJ14" s="77"/>
      <c r="PZK14" s="84"/>
      <c r="PZL14" s="80"/>
      <c r="PZM14" s="80"/>
      <c r="PZN14" s="77"/>
      <c r="PZO14" s="77"/>
      <c r="PZP14" s="84"/>
      <c r="PZQ14" s="80"/>
      <c r="PZR14" s="80"/>
      <c r="PZS14" s="77"/>
      <c r="PZT14" s="77"/>
      <c r="PZU14" s="77"/>
      <c r="PZV14" s="77"/>
      <c r="PZW14" s="77"/>
      <c r="PZX14" s="77"/>
      <c r="PZY14" s="78"/>
      <c r="PZZ14" s="78"/>
      <c r="QAA14" s="118"/>
      <c r="QAB14" s="119"/>
      <c r="QAC14" s="119"/>
      <c r="QAD14" s="118"/>
      <c r="QAE14" s="118"/>
      <c r="QAF14" s="81"/>
      <c r="QAG14" s="82"/>
      <c r="QAH14" s="81"/>
      <c r="QAI14" s="82"/>
      <c r="QAJ14" s="83"/>
      <c r="QAK14" s="82"/>
      <c r="QAL14" s="81"/>
      <c r="QAM14" s="81"/>
      <c r="QAN14" s="76"/>
      <c r="QAO14" s="84"/>
      <c r="QAP14" s="77"/>
      <c r="QAQ14" s="77"/>
      <c r="QAR14" s="84"/>
      <c r="QAS14" s="80"/>
      <c r="QAT14" s="80"/>
      <c r="QAU14" s="77"/>
      <c r="QAV14" s="77"/>
      <c r="QAW14" s="84"/>
      <c r="QAX14" s="80"/>
      <c r="QAY14" s="80"/>
      <c r="QAZ14" s="77"/>
      <c r="QBA14" s="77"/>
      <c r="QBB14" s="84"/>
      <c r="QBC14" s="80"/>
      <c r="QBD14" s="80"/>
      <c r="QBE14" s="77"/>
      <c r="QBF14" s="77"/>
      <c r="QBG14" s="84"/>
      <c r="QBH14" s="80"/>
      <c r="QBI14" s="80"/>
      <c r="QBJ14" s="77"/>
      <c r="QBK14" s="77"/>
      <c r="QBL14" s="77"/>
      <c r="QBM14" s="77"/>
      <c r="QBN14" s="77"/>
      <c r="QBO14" s="77"/>
      <c r="QBP14" s="78"/>
      <c r="QBQ14" s="78"/>
      <c r="QBR14" s="118"/>
      <c r="QBS14" s="119"/>
      <c r="QBT14" s="119"/>
      <c r="QBU14" s="118"/>
      <c r="QBV14" s="118"/>
      <c r="QBW14" s="81"/>
      <c r="QBX14" s="82"/>
      <c r="QBY14" s="81"/>
      <c r="QBZ14" s="82"/>
      <c r="QCA14" s="83"/>
      <c r="QCB14" s="82"/>
      <c r="QCC14" s="81"/>
      <c r="QCD14" s="81"/>
      <c r="QCE14" s="76"/>
      <c r="QCF14" s="84"/>
      <c r="QCG14" s="77"/>
      <c r="QCH14" s="77"/>
      <c r="QCI14" s="84"/>
      <c r="QCJ14" s="80"/>
      <c r="QCK14" s="80"/>
      <c r="QCL14" s="77"/>
      <c r="QCM14" s="77"/>
      <c r="QCN14" s="84"/>
      <c r="QCO14" s="80"/>
      <c r="QCP14" s="80"/>
      <c r="QCQ14" s="77"/>
      <c r="QCR14" s="77"/>
      <c r="QCS14" s="84"/>
      <c r="QCT14" s="80"/>
      <c r="QCU14" s="80"/>
      <c r="QCV14" s="77"/>
      <c r="QCW14" s="77"/>
      <c r="QCX14" s="84"/>
      <c r="QCY14" s="80"/>
      <c r="QCZ14" s="80"/>
      <c r="QDA14" s="77"/>
      <c r="QDB14" s="77"/>
      <c r="QDC14" s="77"/>
      <c r="QDD14" s="77"/>
      <c r="QDE14" s="77"/>
      <c r="QDF14" s="77"/>
      <c r="QDG14" s="78"/>
      <c r="QDH14" s="78"/>
      <c r="QDI14" s="118"/>
      <c r="QDJ14" s="119"/>
      <c r="QDK14" s="119"/>
      <c r="QDL14" s="118"/>
      <c r="QDM14" s="118"/>
      <c r="QDN14" s="81"/>
      <c r="QDO14" s="82"/>
      <c r="QDP14" s="81"/>
      <c r="QDQ14" s="82"/>
      <c r="QDR14" s="83"/>
      <c r="QDS14" s="82"/>
      <c r="QDT14" s="81"/>
      <c r="QDU14" s="81"/>
      <c r="QDV14" s="76"/>
      <c r="QDW14" s="84"/>
      <c r="QDX14" s="77"/>
      <c r="QDY14" s="77"/>
      <c r="QDZ14" s="84"/>
      <c r="QEA14" s="80"/>
      <c r="QEB14" s="80"/>
      <c r="QEC14" s="77"/>
      <c r="QED14" s="77"/>
      <c r="QEE14" s="84"/>
      <c r="QEF14" s="80"/>
      <c r="QEG14" s="80"/>
      <c r="QEH14" s="77"/>
      <c r="QEI14" s="77"/>
      <c r="QEJ14" s="84"/>
      <c r="QEK14" s="80"/>
      <c r="QEL14" s="80"/>
      <c r="QEM14" s="77"/>
      <c r="QEN14" s="77"/>
      <c r="QEO14" s="84"/>
      <c r="QEP14" s="80"/>
      <c r="QEQ14" s="80"/>
      <c r="QER14" s="77"/>
      <c r="QES14" s="77"/>
      <c r="QET14" s="77"/>
      <c r="QEU14" s="77"/>
      <c r="QEV14" s="77"/>
      <c r="QEW14" s="77"/>
      <c r="QEX14" s="78"/>
      <c r="QEY14" s="78"/>
      <c r="QEZ14" s="118"/>
      <c r="QFA14" s="119"/>
      <c r="QFB14" s="119"/>
      <c r="QFC14" s="118"/>
      <c r="QFD14" s="118"/>
      <c r="QFE14" s="81"/>
      <c r="QFF14" s="82"/>
      <c r="QFG14" s="81"/>
      <c r="QFH14" s="82"/>
      <c r="QFI14" s="83"/>
      <c r="QFJ14" s="82"/>
      <c r="QFK14" s="81"/>
      <c r="QFL14" s="81"/>
      <c r="QFM14" s="76"/>
      <c r="QFN14" s="84"/>
      <c r="QFO14" s="77"/>
      <c r="QFP14" s="77"/>
      <c r="QFQ14" s="84"/>
      <c r="QFR14" s="80"/>
      <c r="QFS14" s="80"/>
      <c r="QFT14" s="77"/>
      <c r="QFU14" s="77"/>
      <c r="QFV14" s="84"/>
      <c r="QFW14" s="80"/>
      <c r="QFX14" s="80"/>
      <c r="QFY14" s="77"/>
      <c r="QFZ14" s="77"/>
      <c r="QGA14" s="84"/>
      <c r="QGB14" s="80"/>
      <c r="QGC14" s="80"/>
      <c r="QGD14" s="77"/>
      <c r="QGE14" s="77"/>
      <c r="QGF14" s="84"/>
      <c r="QGG14" s="80"/>
      <c r="QGH14" s="80"/>
      <c r="QGI14" s="77"/>
      <c r="QGJ14" s="77"/>
      <c r="QGK14" s="77"/>
      <c r="QGL14" s="77"/>
      <c r="QGM14" s="77"/>
      <c r="QGN14" s="77"/>
      <c r="QGO14" s="78"/>
      <c r="QGP14" s="78"/>
      <c r="QGQ14" s="118"/>
      <c r="QGR14" s="119"/>
      <c r="QGS14" s="119"/>
      <c r="QGT14" s="118"/>
      <c r="QGU14" s="118"/>
      <c r="QGV14" s="81"/>
      <c r="QGW14" s="82"/>
      <c r="QGX14" s="81"/>
      <c r="QGY14" s="82"/>
      <c r="QGZ14" s="83"/>
      <c r="QHA14" s="82"/>
      <c r="QHB14" s="81"/>
      <c r="QHC14" s="81"/>
      <c r="QHD14" s="76"/>
      <c r="QHE14" s="84"/>
      <c r="QHF14" s="77"/>
      <c r="QHG14" s="77"/>
      <c r="QHH14" s="84"/>
      <c r="QHI14" s="80"/>
      <c r="QHJ14" s="80"/>
      <c r="QHK14" s="77"/>
      <c r="QHL14" s="77"/>
      <c r="QHM14" s="84"/>
      <c r="QHN14" s="80"/>
      <c r="QHO14" s="80"/>
      <c r="QHP14" s="77"/>
      <c r="QHQ14" s="77"/>
      <c r="QHR14" s="84"/>
      <c r="QHS14" s="80"/>
      <c r="QHT14" s="80"/>
      <c r="QHU14" s="77"/>
      <c r="QHV14" s="77"/>
      <c r="QHW14" s="84"/>
      <c r="QHX14" s="80"/>
      <c r="QHY14" s="80"/>
      <c r="QHZ14" s="77"/>
      <c r="QIA14" s="77"/>
      <c r="QIB14" s="77"/>
      <c r="QIC14" s="77"/>
      <c r="QID14" s="77"/>
      <c r="QIE14" s="77"/>
      <c r="QIF14" s="78"/>
      <c r="QIG14" s="78"/>
      <c r="QIH14" s="118"/>
      <c r="QII14" s="119"/>
      <c r="QIJ14" s="119"/>
      <c r="QIK14" s="118"/>
      <c r="QIL14" s="118"/>
      <c r="QIM14" s="81"/>
      <c r="QIN14" s="82"/>
      <c r="QIO14" s="81"/>
      <c r="QIP14" s="82"/>
      <c r="QIQ14" s="83"/>
      <c r="QIR14" s="82"/>
      <c r="QIS14" s="81"/>
      <c r="QIT14" s="81"/>
      <c r="QIU14" s="76"/>
      <c r="QIV14" s="84"/>
      <c r="QIW14" s="77"/>
      <c r="QIX14" s="77"/>
      <c r="QIY14" s="84"/>
      <c r="QIZ14" s="80"/>
      <c r="QJA14" s="80"/>
      <c r="QJB14" s="77"/>
      <c r="QJC14" s="77"/>
      <c r="QJD14" s="84"/>
      <c r="QJE14" s="80"/>
      <c r="QJF14" s="80"/>
      <c r="QJG14" s="77"/>
      <c r="QJH14" s="77"/>
      <c r="QJI14" s="84"/>
      <c r="QJJ14" s="80"/>
      <c r="QJK14" s="80"/>
      <c r="QJL14" s="77"/>
      <c r="QJM14" s="77"/>
      <c r="QJN14" s="84"/>
      <c r="QJO14" s="80"/>
      <c r="QJP14" s="80"/>
      <c r="QJQ14" s="77"/>
      <c r="QJR14" s="77"/>
      <c r="QJS14" s="77"/>
      <c r="QJT14" s="77"/>
      <c r="QJU14" s="77"/>
      <c r="QJV14" s="77"/>
      <c r="QJW14" s="78"/>
      <c r="QJX14" s="78"/>
      <c r="QJY14" s="118"/>
      <c r="QJZ14" s="119"/>
      <c r="QKA14" s="119"/>
      <c r="QKB14" s="118"/>
      <c r="QKC14" s="118"/>
      <c r="QKD14" s="81"/>
      <c r="QKE14" s="82"/>
      <c r="QKF14" s="81"/>
      <c r="QKG14" s="82"/>
      <c r="QKH14" s="83"/>
      <c r="QKI14" s="82"/>
      <c r="QKJ14" s="81"/>
      <c r="QKK14" s="81"/>
      <c r="QKL14" s="76"/>
      <c r="QKM14" s="84"/>
      <c r="QKN14" s="77"/>
      <c r="QKO14" s="77"/>
      <c r="QKP14" s="84"/>
      <c r="QKQ14" s="80"/>
      <c r="QKR14" s="80"/>
      <c r="QKS14" s="77"/>
      <c r="QKT14" s="77"/>
      <c r="QKU14" s="84"/>
      <c r="QKV14" s="80"/>
      <c r="QKW14" s="80"/>
      <c r="QKX14" s="77"/>
      <c r="QKY14" s="77"/>
      <c r="QKZ14" s="84"/>
      <c r="QLA14" s="80"/>
      <c r="QLB14" s="80"/>
      <c r="QLC14" s="77"/>
      <c r="QLD14" s="77"/>
      <c r="QLE14" s="84"/>
      <c r="QLF14" s="80"/>
      <c r="QLG14" s="80"/>
      <c r="QLH14" s="77"/>
      <c r="QLI14" s="77"/>
      <c r="QLJ14" s="77"/>
      <c r="QLK14" s="77"/>
      <c r="QLL14" s="77"/>
      <c r="QLM14" s="77"/>
      <c r="QLN14" s="78"/>
      <c r="QLO14" s="78"/>
      <c r="QLP14" s="118"/>
      <c r="QLQ14" s="119"/>
      <c r="QLR14" s="119"/>
      <c r="QLS14" s="118"/>
      <c r="QLT14" s="118"/>
      <c r="QLU14" s="81"/>
      <c r="QLV14" s="82"/>
      <c r="QLW14" s="81"/>
      <c r="QLX14" s="82"/>
      <c r="QLY14" s="83"/>
      <c r="QLZ14" s="82"/>
      <c r="QMA14" s="81"/>
      <c r="QMB14" s="81"/>
      <c r="QMC14" s="76"/>
      <c r="QMD14" s="84"/>
      <c r="QME14" s="77"/>
      <c r="QMF14" s="77"/>
      <c r="QMG14" s="84"/>
      <c r="QMH14" s="80"/>
      <c r="QMI14" s="80"/>
      <c r="QMJ14" s="77"/>
      <c r="QMK14" s="77"/>
      <c r="QML14" s="84"/>
      <c r="QMM14" s="80"/>
      <c r="QMN14" s="80"/>
      <c r="QMO14" s="77"/>
      <c r="QMP14" s="77"/>
      <c r="QMQ14" s="84"/>
      <c r="QMR14" s="80"/>
      <c r="QMS14" s="80"/>
      <c r="QMT14" s="77"/>
      <c r="QMU14" s="77"/>
      <c r="QMV14" s="84"/>
      <c r="QMW14" s="80"/>
      <c r="QMX14" s="80"/>
      <c r="QMY14" s="77"/>
      <c r="QMZ14" s="77"/>
      <c r="QNA14" s="77"/>
      <c r="QNB14" s="77"/>
      <c r="QNC14" s="77"/>
      <c r="QND14" s="77"/>
      <c r="QNE14" s="78"/>
      <c r="QNF14" s="78"/>
      <c r="QNG14" s="118"/>
      <c r="QNH14" s="119"/>
      <c r="QNI14" s="119"/>
      <c r="QNJ14" s="118"/>
      <c r="QNK14" s="118"/>
      <c r="QNL14" s="81"/>
      <c r="QNM14" s="82"/>
      <c r="QNN14" s="81"/>
      <c r="QNO14" s="82"/>
      <c r="QNP14" s="83"/>
      <c r="QNQ14" s="82"/>
      <c r="QNR14" s="81"/>
      <c r="QNS14" s="81"/>
      <c r="QNT14" s="76"/>
      <c r="QNU14" s="84"/>
      <c r="QNV14" s="77"/>
      <c r="QNW14" s="77"/>
      <c r="QNX14" s="84"/>
      <c r="QNY14" s="80"/>
      <c r="QNZ14" s="80"/>
      <c r="QOA14" s="77"/>
      <c r="QOB14" s="77"/>
      <c r="QOC14" s="84"/>
      <c r="QOD14" s="80"/>
      <c r="QOE14" s="80"/>
      <c r="QOF14" s="77"/>
      <c r="QOG14" s="77"/>
      <c r="QOH14" s="84"/>
      <c r="QOI14" s="80"/>
      <c r="QOJ14" s="80"/>
      <c r="QOK14" s="77"/>
      <c r="QOL14" s="77"/>
      <c r="QOM14" s="84"/>
      <c r="QON14" s="80"/>
      <c r="QOO14" s="80"/>
      <c r="QOP14" s="77"/>
      <c r="QOQ14" s="77"/>
      <c r="QOR14" s="77"/>
      <c r="QOS14" s="77"/>
      <c r="QOT14" s="77"/>
      <c r="QOU14" s="77"/>
      <c r="QOV14" s="78"/>
      <c r="QOW14" s="78"/>
      <c r="QOX14" s="118"/>
      <c r="QOY14" s="119"/>
      <c r="QOZ14" s="119"/>
      <c r="QPA14" s="118"/>
      <c r="QPB14" s="118"/>
      <c r="QPC14" s="81"/>
      <c r="QPD14" s="82"/>
      <c r="QPE14" s="81"/>
      <c r="QPF14" s="82"/>
      <c r="QPG14" s="83"/>
      <c r="QPH14" s="82"/>
      <c r="QPI14" s="81"/>
      <c r="QPJ14" s="81"/>
      <c r="QPK14" s="76"/>
      <c r="QPL14" s="84"/>
      <c r="QPM14" s="77"/>
      <c r="QPN14" s="77"/>
      <c r="QPO14" s="84"/>
      <c r="QPP14" s="80"/>
      <c r="QPQ14" s="80"/>
      <c r="QPR14" s="77"/>
      <c r="QPS14" s="77"/>
      <c r="QPT14" s="84"/>
      <c r="QPU14" s="80"/>
      <c r="QPV14" s="80"/>
      <c r="QPW14" s="77"/>
      <c r="QPX14" s="77"/>
      <c r="QPY14" s="84"/>
      <c r="QPZ14" s="80"/>
      <c r="QQA14" s="80"/>
      <c r="QQB14" s="77"/>
      <c r="QQC14" s="77"/>
      <c r="QQD14" s="84"/>
      <c r="QQE14" s="80"/>
      <c r="QQF14" s="80"/>
      <c r="QQG14" s="77"/>
      <c r="QQH14" s="77"/>
      <c r="QQI14" s="77"/>
      <c r="QQJ14" s="77"/>
      <c r="QQK14" s="77"/>
      <c r="QQL14" s="77"/>
      <c r="QQM14" s="78"/>
      <c r="QQN14" s="78"/>
      <c r="QQO14" s="118"/>
      <c r="QQP14" s="119"/>
      <c r="QQQ14" s="119"/>
      <c r="QQR14" s="118"/>
      <c r="QQS14" s="118"/>
      <c r="QQT14" s="81"/>
      <c r="QQU14" s="82"/>
      <c r="QQV14" s="81"/>
      <c r="QQW14" s="82"/>
      <c r="QQX14" s="83"/>
      <c r="QQY14" s="82"/>
      <c r="QQZ14" s="81"/>
      <c r="QRA14" s="81"/>
      <c r="QRB14" s="76"/>
      <c r="QRC14" s="84"/>
      <c r="QRD14" s="77"/>
      <c r="QRE14" s="77"/>
      <c r="QRF14" s="84"/>
      <c r="QRG14" s="80"/>
      <c r="QRH14" s="80"/>
      <c r="QRI14" s="77"/>
      <c r="QRJ14" s="77"/>
      <c r="QRK14" s="84"/>
      <c r="QRL14" s="80"/>
      <c r="QRM14" s="80"/>
      <c r="QRN14" s="77"/>
      <c r="QRO14" s="77"/>
      <c r="QRP14" s="84"/>
      <c r="QRQ14" s="80"/>
      <c r="QRR14" s="80"/>
      <c r="QRS14" s="77"/>
      <c r="QRT14" s="77"/>
      <c r="QRU14" s="84"/>
      <c r="QRV14" s="80"/>
      <c r="QRW14" s="80"/>
      <c r="QRX14" s="77"/>
      <c r="QRY14" s="77"/>
      <c r="QRZ14" s="77"/>
      <c r="QSA14" s="77"/>
      <c r="QSB14" s="77"/>
      <c r="QSC14" s="77"/>
      <c r="QSD14" s="78"/>
      <c r="QSE14" s="78"/>
      <c r="QSF14" s="118"/>
      <c r="QSG14" s="119"/>
      <c r="QSH14" s="119"/>
      <c r="QSI14" s="118"/>
      <c r="QSJ14" s="118"/>
      <c r="QSK14" s="81"/>
      <c r="QSL14" s="82"/>
      <c r="QSM14" s="81"/>
      <c r="QSN14" s="82"/>
      <c r="QSO14" s="83"/>
      <c r="QSP14" s="82"/>
      <c r="QSQ14" s="81"/>
      <c r="QSR14" s="81"/>
      <c r="QSS14" s="76"/>
      <c r="QST14" s="84"/>
      <c r="QSU14" s="77"/>
      <c r="QSV14" s="77"/>
      <c r="QSW14" s="84"/>
      <c r="QSX14" s="80"/>
      <c r="QSY14" s="80"/>
      <c r="QSZ14" s="77"/>
      <c r="QTA14" s="77"/>
      <c r="QTB14" s="84"/>
      <c r="QTC14" s="80"/>
      <c r="QTD14" s="80"/>
      <c r="QTE14" s="77"/>
      <c r="QTF14" s="77"/>
      <c r="QTG14" s="84"/>
      <c r="QTH14" s="80"/>
      <c r="QTI14" s="80"/>
      <c r="QTJ14" s="77"/>
      <c r="QTK14" s="77"/>
      <c r="QTL14" s="84"/>
      <c r="QTM14" s="80"/>
      <c r="QTN14" s="80"/>
      <c r="QTO14" s="77"/>
      <c r="QTP14" s="77"/>
      <c r="QTQ14" s="77"/>
      <c r="QTR14" s="77"/>
      <c r="QTS14" s="77"/>
      <c r="QTT14" s="77"/>
      <c r="QTU14" s="78"/>
      <c r="QTV14" s="78"/>
      <c r="QTW14" s="118"/>
      <c r="QTX14" s="119"/>
      <c r="QTY14" s="119"/>
      <c r="QTZ14" s="118"/>
      <c r="QUA14" s="118"/>
      <c r="QUB14" s="81"/>
      <c r="QUC14" s="82"/>
      <c r="QUD14" s="81"/>
      <c r="QUE14" s="82"/>
      <c r="QUF14" s="83"/>
      <c r="QUG14" s="82"/>
      <c r="QUH14" s="81"/>
      <c r="QUI14" s="81"/>
      <c r="QUJ14" s="76"/>
      <c r="QUK14" s="84"/>
      <c r="QUL14" s="77"/>
      <c r="QUM14" s="77"/>
      <c r="QUN14" s="84"/>
      <c r="QUO14" s="80"/>
      <c r="QUP14" s="80"/>
      <c r="QUQ14" s="77"/>
      <c r="QUR14" s="77"/>
      <c r="QUS14" s="84"/>
      <c r="QUT14" s="80"/>
      <c r="QUU14" s="80"/>
      <c r="QUV14" s="77"/>
      <c r="QUW14" s="77"/>
      <c r="QUX14" s="84"/>
      <c r="QUY14" s="80"/>
      <c r="QUZ14" s="80"/>
      <c r="QVA14" s="77"/>
      <c r="QVB14" s="77"/>
      <c r="QVC14" s="84"/>
      <c r="QVD14" s="80"/>
      <c r="QVE14" s="80"/>
      <c r="QVF14" s="77"/>
      <c r="QVG14" s="77"/>
      <c r="QVH14" s="77"/>
      <c r="QVI14" s="77"/>
      <c r="QVJ14" s="77"/>
      <c r="QVK14" s="77"/>
      <c r="QVL14" s="78"/>
      <c r="QVM14" s="78"/>
      <c r="QVN14" s="118"/>
      <c r="QVO14" s="119"/>
      <c r="QVP14" s="119"/>
      <c r="QVQ14" s="118"/>
      <c r="QVR14" s="118"/>
      <c r="QVS14" s="81"/>
      <c r="QVT14" s="82"/>
      <c r="QVU14" s="81"/>
      <c r="QVV14" s="82"/>
      <c r="QVW14" s="83"/>
      <c r="QVX14" s="82"/>
      <c r="QVY14" s="81"/>
      <c r="QVZ14" s="81"/>
      <c r="QWA14" s="76"/>
      <c r="QWB14" s="84"/>
      <c r="QWC14" s="77"/>
      <c r="QWD14" s="77"/>
      <c r="QWE14" s="84"/>
      <c r="QWF14" s="80"/>
      <c r="QWG14" s="80"/>
      <c r="QWH14" s="77"/>
      <c r="QWI14" s="77"/>
      <c r="QWJ14" s="84"/>
      <c r="QWK14" s="80"/>
      <c r="QWL14" s="80"/>
      <c r="QWM14" s="77"/>
      <c r="QWN14" s="77"/>
      <c r="QWO14" s="84"/>
      <c r="QWP14" s="80"/>
      <c r="QWQ14" s="80"/>
      <c r="QWR14" s="77"/>
      <c r="QWS14" s="77"/>
      <c r="QWT14" s="84"/>
      <c r="QWU14" s="80"/>
      <c r="QWV14" s="80"/>
      <c r="QWW14" s="77"/>
      <c r="QWX14" s="77"/>
      <c r="QWY14" s="77"/>
      <c r="QWZ14" s="77"/>
      <c r="QXA14" s="77"/>
      <c r="QXB14" s="77"/>
      <c r="QXC14" s="78"/>
      <c r="QXD14" s="78"/>
      <c r="QXE14" s="118"/>
      <c r="QXF14" s="119"/>
      <c r="QXG14" s="119"/>
      <c r="QXH14" s="118"/>
      <c r="QXI14" s="118"/>
      <c r="QXJ14" s="81"/>
      <c r="QXK14" s="82"/>
      <c r="QXL14" s="81"/>
      <c r="QXM14" s="82"/>
      <c r="QXN14" s="83"/>
      <c r="QXO14" s="82"/>
      <c r="QXP14" s="81"/>
      <c r="QXQ14" s="81"/>
      <c r="QXR14" s="76"/>
      <c r="QXS14" s="84"/>
      <c r="QXT14" s="77"/>
      <c r="QXU14" s="77"/>
      <c r="QXV14" s="84"/>
      <c r="QXW14" s="80"/>
      <c r="QXX14" s="80"/>
      <c r="QXY14" s="77"/>
      <c r="QXZ14" s="77"/>
      <c r="QYA14" s="84"/>
      <c r="QYB14" s="80"/>
      <c r="QYC14" s="80"/>
      <c r="QYD14" s="77"/>
      <c r="QYE14" s="77"/>
      <c r="QYF14" s="84"/>
      <c r="QYG14" s="80"/>
      <c r="QYH14" s="80"/>
      <c r="QYI14" s="77"/>
      <c r="QYJ14" s="77"/>
      <c r="QYK14" s="84"/>
      <c r="QYL14" s="80"/>
      <c r="QYM14" s="80"/>
      <c r="QYN14" s="77"/>
      <c r="QYO14" s="77"/>
      <c r="QYP14" s="77"/>
      <c r="QYQ14" s="77"/>
      <c r="QYR14" s="77"/>
      <c r="QYS14" s="77"/>
      <c r="QYT14" s="78"/>
      <c r="QYU14" s="78"/>
      <c r="QYV14" s="118"/>
      <c r="QYW14" s="119"/>
      <c r="QYX14" s="119"/>
      <c r="QYY14" s="118"/>
      <c r="QYZ14" s="118"/>
      <c r="QZA14" s="81"/>
      <c r="QZB14" s="82"/>
      <c r="QZC14" s="81"/>
      <c r="QZD14" s="82"/>
      <c r="QZE14" s="83"/>
      <c r="QZF14" s="82"/>
      <c r="QZG14" s="81"/>
      <c r="QZH14" s="81"/>
      <c r="QZI14" s="76"/>
      <c r="QZJ14" s="84"/>
      <c r="QZK14" s="77"/>
      <c r="QZL14" s="77"/>
      <c r="QZM14" s="84"/>
      <c r="QZN14" s="80"/>
      <c r="QZO14" s="80"/>
      <c r="QZP14" s="77"/>
      <c r="QZQ14" s="77"/>
      <c r="QZR14" s="84"/>
      <c r="QZS14" s="80"/>
      <c r="QZT14" s="80"/>
      <c r="QZU14" s="77"/>
      <c r="QZV14" s="77"/>
      <c r="QZW14" s="84"/>
      <c r="QZX14" s="80"/>
      <c r="QZY14" s="80"/>
      <c r="QZZ14" s="77"/>
      <c r="RAA14" s="77"/>
      <c r="RAB14" s="84"/>
      <c r="RAC14" s="80"/>
      <c r="RAD14" s="80"/>
      <c r="RAE14" s="77"/>
      <c r="RAF14" s="77"/>
      <c r="RAG14" s="77"/>
      <c r="RAH14" s="77"/>
      <c r="RAI14" s="77"/>
      <c r="RAJ14" s="77"/>
      <c r="RAK14" s="78"/>
      <c r="RAL14" s="78"/>
      <c r="RAM14" s="118"/>
      <c r="RAN14" s="119"/>
      <c r="RAO14" s="119"/>
      <c r="RAP14" s="118"/>
      <c r="RAQ14" s="118"/>
      <c r="RAR14" s="81"/>
      <c r="RAS14" s="82"/>
      <c r="RAT14" s="81"/>
      <c r="RAU14" s="82"/>
      <c r="RAV14" s="83"/>
      <c r="RAW14" s="82"/>
      <c r="RAX14" s="81"/>
      <c r="RAY14" s="81"/>
      <c r="RAZ14" s="76"/>
      <c r="RBA14" s="84"/>
      <c r="RBB14" s="77"/>
      <c r="RBC14" s="77"/>
      <c r="RBD14" s="84"/>
      <c r="RBE14" s="80"/>
      <c r="RBF14" s="80"/>
      <c r="RBG14" s="77"/>
      <c r="RBH14" s="77"/>
      <c r="RBI14" s="84"/>
      <c r="RBJ14" s="80"/>
      <c r="RBK14" s="80"/>
      <c r="RBL14" s="77"/>
      <c r="RBM14" s="77"/>
      <c r="RBN14" s="84"/>
      <c r="RBO14" s="80"/>
      <c r="RBP14" s="80"/>
      <c r="RBQ14" s="77"/>
      <c r="RBR14" s="77"/>
      <c r="RBS14" s="84"/>
      <c r="RBT14" s="80"/>
      <c r="RBU14" s="80"/>
      <c r="RBV14" s="77"/>
      <c r="RBW14" s="77"/>
      <c r="RBX14" s="77"/>
      <c r="RBY14" s="77"/>
      <c r="RBZ14" s="77"/>
      <c r="RCA14" s="77"/>
      <c r="RCB14" s="78"/>
      <c r="RCC14" s="78"/>
      <c r="RCD14" s="118"/>
      <c r="RCE14" s="119"/>
      <c r="RCF14" s="119"/>
      <c r="RCG14" s="118"/>
      <c r="RCH14" s="118"/>
      <c r="RCI14" s="81"/>
      <c r="RCJ14" s="82"/>
      <c r="RCK14" s="81"/>
      <c r="RCL14" s="82"/>
      <c r="RCM14" s="83"/>
      <c r="RCN14" s="82"/>
      <c r="RCO14" s="81"/>
      <c r="RCP14" s="81"/>
      <c r="RCQ14" s="76"/>
      <c r="RCR14" s="84"/>
      <c r="RCS14" s="77"/>
      <c r="RCT14" s="77"/>
      <c r="RCU14" s="84"/>
      <c r="RCV14" s="80"/>
      <c r="RCW14" s="80"/>
      <c r="RCX14" s="77"/>
      <c r="RCY14" s="77"/>
      <c r="RCZ14" s="84"/>
      <c r="RDA14" s="80"/>
      <c r="RDB14" s="80"/>
      <c r="RDC14" s="77"/>
      <c r="RDD14" s="77"/>
      <c r="RDE14" s="84"/>
      <c r="RDF14" s="80"/>
      <c r="RDG14" s="80"/>
      <c r="RDH14" s="77"/>
      <c r="RDI14" s="77"/>
      <c r="RDJ14" s="84"/>
      <c r="RDK14" s="80"/>
      <c r="RDL14" s="80"/>
      <c r="RDM14" s="77"/>
      <c r="RDN14" s="77"/>
      <c r="RDO14" s="77"/>
      <c r="RDP14" s="77"/>
      <c r="RDQ14" s="77"/>
      <c r="RDR14" s="77"/>
      <c r="RDS14" s="78"/>
      <c r="RDT14" s="78"/>
      <c r="RDU14" s="118"/>
      <c r="RDV14" s="119"/>
      <c r="RDW14" s="119"/>
      <c r="RDX14" s="118"/>
      <c r="RDY14" s="118"/>
      <c r="RDZ14" s="81"/>
      <c r="REA14" s="82"/>
      <c r="REB14" s="81"/>
      <c r="REC14" s="82"/>
      <c r="RED14" s="83"/>
      <c r="REE14" s="82"/>
      <c r="REF14" s="81"/>
      <c r="REG14" s="81"/>
      <c r="REH14" s="76"/>
      <c r="REI14" s="84"/>
      <c r="REJ14" s="77"/>
      <c r="REK14" s="77"/>
      <c r="REL14" s="84"/>
      <c r="REM14" s="80"/>
      <c r="REN14" s="80"/>
      <c r="REO14" s="77"/>
      <c r="REP14" s="77"/>
      <c r="REQ14" s="84"/>
      <c r="RER14" s="80"/>
      <c r="RES14" s="80"/>
      <c r="RET14" s="77"/>
      <c r="REU14" s="77"/>
      <c r="REV14" s="84"/>
      <c r="REW14" s="80"/>
      <c r="REX14" s="80"/>
      <c r="REY14" s="77"/>
      <c r="REZ14" s="77"/>
      <c r="RFA14" s="84"/>
      <c r="RFB14" s="80"/>
      <c r="RFC14" s="80"/>
      <c r="RFD14" s="77"/>
      <c r="RFE14" s="77"/>
      <c r="RFF14" s="77"/>
      <c r="RFG14" s="77"/>
      <c r="RFH14" s="77"/>
      <c r="RFI14" s="77"/>
      <c r="RFJ14" s="78"/>
      <c r="RFK14" s="78"/>
      <c r="RFL14" s="118"/>
      <c r="RFM14" s="119"/>
      <c r="RFN14" s="119"/>
      <c r="RFO14" s="118"/>
      <c r="RFP14" s="118"/>
      <c r="RFQ14" s="81"/>
      <c r="RFR14" s="82"/>
      <c r="RFS14" s="81"/>
      <c r="RFT14" s="82"/>
      <c r="RFU14" s="83"/>
      <c r="RFV14" s="82"/>
      <c r="RFW14" s="81"/>
      <c r="RFX14" s="81"/>
      <c r="RFY14" s="76"/>
      <c r="RFZ14" s="84"/>
      <c r="RGA14" s="77"/>
      <c r="RGB14" s="77"/>
      <c r="RGC14" s="84"/>
      <c r="RGD14" s="80"/>
      <c r="RGE14" s="80"/>
      <c r="RGF14" s="77"/>
      <c r="RGG14" s="77"/>
      <c r="RGH14" s="84"/>
      <c r="RGI14" s="80"/>
      <c r="RGJ14" s="80"/>
      <c r="RGK14" s="77"/>
      <c r="RGL14" s="77"/>
      <c r="RGM14" s="84"/>
      <c r="RGN14" s="80"/>
      <c r="RGO14" s="80"/>
      <c r="RGP14" s="77"/>
      <c r="RGQ14" s="77"/>
      <c r="RGR14" s="84"/>
      <c r="RGS14" s="80"/>
      <c r="RGT14" s="80"/>
      <c r="RGU14" s="77"/>
      <c r="RGV14" s="77"/>
      <c r="RGW14" s="77"/>
      <c r="RGX14" s="77"/>
      <c r="RGY14" s="77"/>
      <c r="RGZ14" s="77"/>
      <c r="RHA14" s="78"/>
      <c r="RHB14" s="78"/>
      <c r="RHC14" s="118"/>
      <c r="RHD14" s="119"/>
      <c r="RHE14" s="119"/>
      <c r="RHF14" s="118"/>
      <c r="RHG14" s="118"/>
      <c r="RHH14" s="81"/>
      <c r="RHI14" s="82"/>
      <c r="RHJ14" s="81"/>
      <c r="RHK14" s="82"/>
      <c r="RHL14" s="83"/>
      <c r="RHM14" s="82"/>
      <c r="RHN14" s="81"/>
      <c r="RHO14" s="81"/>
      <c r="RHP14" s="76"/>
      <c r="RHQ14" s="84"/>
      <c r="RHR14" s="77"/>
      <c r="RHS14" s="77"/>
      <c r="RHT14" s="84"/>
      <c r="RHU14" s="80"/>
      <c r="RHV14" s="80"/>
      <c r="RHW14" s="77"/>
      <c r="RHX14" s="77"/>
      <c r="RHY14" s="84"/>
      <c r="RHZ14" s="80"/>
      <c r="RIA14" s="80"/>
      <c r="RIB14" s="77"/>
      <c r="RIC14" s="77"/>
      <c r="RID14" s="84"/>
      <c r="RIE14" s="80"/>
      <c r="RIF14" s="80"/>
      <c r="RIG14" s="77"/>
      <c r="RIH14" s="77"/>
      <c r="RII14" s="84"/>
      <c r="RIJ14" s="80"/>
      <c r="RIK14" s="80"/>
      <c r="RIL14" s="77"/>
      <c r="RIM14" s="77"/>
      <c r="RIN14" s="77"/>
      <c r="RIO14" s="77"/>
      <c r="RIP14" s="77"/>
      <c r="RIQ14" s="77"/>
      <c r="RIR14" s="78"/>
      <c r="RIS14" s="78"/>
      <c r="RIT14" s="118"/>
      <c r="RIU14" s="119"/>
      <c r="RIV14" s="119"/>
      <c r="RIW14" s="118"/>
      <c r="RIX14" s="118"/>
      <c r="RIY14" s="81"/>
      <c r="RIZ14" s="82"/>
      <c r="RJA14" s="81"/>
      <c r="RJB14" s="82"/>
      <c r="RJC14" s="83"/>
      <c r="RJD14" s="82"/>
      <c r="RJE14" s="81"/>
      <c r="RJF14" s="81"/>
      <c r="RJG14" s="76"/>
      <c r="RJH14" s="84"/>
      <c r="RJI14" s="77"/>
      <c r="RJJ14" s="77"/>
      <c r="RJK14" s="84"/>
      <c r="RJL14" s="80"/>
      <c r="RJM14" s="80"/>
      <c r="RJN14" s="77"/>
      <c r="RJO14" s="77"/>
      <c r="RJP14" s="84"/>
      <c r="RJQ14" s="80"/>
      <c r="RJR14" s="80"/>
      <c r="RJS14" s="77"/>
      <c r="RJT14" s="77"/>
      <c r="RJU14" s="84"/>
      <c r="RJV14" s="80"/>
      <c r="RJW14" s="80"/>
      <c r="RJX14" s="77"/>
      <c r="RJY14" s="77"/>
      <c r="RJZ14" s="84"/>
      <c r="RKA14" s="80"/>
      <c r="RKB14" s="80"/>
      <c r="RKC14" s="77"/>
      <c r="RKD14" s="77"/>
      <c r="RKE14" s="77"/>
      <c r="RKF14" s="77"/>
      <c r="RKG14" s="77"/>
      <c r="RKH14" s="77"/>
      <c r="RKI14" s="78"/>
      <c r="RKJ14" s="78"/>
      <c r="RKK14" s="118"/>
      <c r="RKL14" s="119"/>
      <c r="RKM14" s="119"/>
      <c r="RKN14" s="118"/>
      <c r="RKO14" s="118"/>
      <c r="RKP14" s="81"/>
      <c r="RKQ14" s="82"/>
      <c r="RKR14" s="81"/>
      <c r="RKS14" s="82"/>
      <c r="RKT14" s="83"/>
      <c r="RKU14" s="82"/>
      <c r="RKV14" s="81"/>
      <c r="RKW14" s="81"/>
      <c r="RKX14" s="76"/>
      <c r="RKY14" s="84"/>
      <c r="RKZ14" s="77"/>
      <c r="RLA14" s="77"/>
      <c r="RLB14" s="84"/>
      <c r="RLC14" s="80"/>
      <c r="RLD14" s="80"/>
      <c r="RLE14" s="77"/>
      <c r="RLF14" s="77"/>
      <c r="RLG14" s="84"/>
      <c r="RLH14" s="80"/>
      <c r="RLI14" s="80"/>
      <c r="RLJ14" s="77"/>
      <c r="RLK14" s="77"/>
      <c r="RLL14" s="84"/>
      <c r="RLM14" s="80"/>
      <c r="RLN14" s="80"/>
      <c r="RLO14" s="77"/>
      <c r="RLP14" s="77"/>
      <c r="RLQ14" s="84"/>
      <c r="RLR14" s="80"/>
      <c r="RLS14" s="80"/>
      <c r="RLT14" s="77"/>
      <c r="RLU14" s="77"/>
      <c r="RLV14" s="77"/>
      <c r="RLW14" s="77"/>
      <c r="RLX14" s="77"/>
      <c r="RLY14" s="77"/>
      <c r="RLZ14" s="78"/>
      <c r="RMA14" s="78"/>
      <c r="RMB14" s="118"/>
      <c r="RMC14" s="119"/>
      <c r="RMD14" s="119"/>
      <c r="RME14" s="118"/>
      <c r="RMF14" s="118"/>
      <c r="RMG14" s="81"/>
      <c r="RMH14" s="82"/>
      <c r="RMI14" s="81"/>
      <c r="RMJ14" s="82"/>
      <c r="RMK14" s="83"/>
      <c r="RML14" s="82"/>
      <c r="RMM14" s="81"/>
      <c r="RMN14" s="81"/>
      <c r="RMO14" s="76"/>
      <c r="RMP14" s="84"/>
      <c r="RMQ14" s="77"/>
      <c r="RMR14" s="77"/>
      <c r="RMS14" s="84"/>
      <c r="RMT14" s="80"/>
      <c r="RMU14" s="80"/>
      <c r="RMV14" s="77"/>
      <c r="RMW14" s="77"/>
      <c r="RMX14" s="84"/>
      <c r="RMY14" s="80"/>
      <c r="RMZ14" s="80"/>
      <c r="RNA14" s="77"/>
      <c r="RNB14" s="77"/>
      <c r="RNC14" s="84"/>
      <c r="RND14" s="80"/>
      <c r="RNE14" s="80"/>
      <c r="RNF14" s="77"/>
      <c r="RNG14" s="77"/>
      <c r="RNH14" s="84"/>
      <c r="RNI14" s="80"/>
      <c r="RNJ14" s="80"/>
      <c r="RNK14" s="77"/>
      <c r="RNL14" s="77"/>
      <c r="RNM14" s="77"/>
      <c r="RNN14" s="77"/>
      <c r="RNO14" s="77"/>
      <c r="RNP14" s="77"/>
      <c r="RNQ14" s="78"/>
      <c r="RNR14" s="78"/>
      <c r="RNS14" s="118"/>
      <c r="RNT14" s="119"/>
      <c r="RNU14" s="119"/>
      <c r="RNV14" s="118"/>
      <c r="RNW14" s="118"/>
      <c r="RNX14" s="81"/>
      <c r="RNY14" s="82"/>
      <c r="RNZ14" s="81"/>
      <c r="ROA14" s="82"/>
      <c r="ROB14" s="83"/>
      <c r="ROC14" s="82"/>
      <c r="ROD14" s="81"/>
      <c r="ROE14" s="81"/>
      <c r="ROF14" s="76"/>
      <c r="ROG14" s="84"/>
      <c r="ROH14" s="77"/>
      <c r="ROI14" s="77"/>
      <c r="ROJ14" s="84"/>
      <c r="ROK14" s="80"/>
      <c r="ROL14" s="80"/>
      <c r="ROM14" s="77"/>
      <c r="RON14" s="77"/>
      <c r="ROO14" s="84"/>
      <c r="ROP14" s="80"/>
      <c r="ROQ14" s="80"/>
      <c r="ROR14" s="77"/>
      <c r="ROS14" s="77"/>
      <c r="ROT14" s="84"/>
      <c r="ROU14" s="80"/>
      <c r="ROV14" s="80"/>
      <c r="ROW14" s="77"/>
      <c r="ROX14" s="77"/>
      <c r="ROY14" s="84"/>
      <c r="ROZ14" s="80"/>
      <c r="RPA14" s="80"/>
      <c r="RPB14" s="77"/>
      <c r="RPC14" s="77"/>
      <c r="RPD14" s="77"/>
      <c r="RPE14" s="77"/>
      <c r="RPF14" s="77"/>
      <c r="RPG14" s="77"/>
      <c r="RPH14" s="78"/>
      <c r="RPI14" s="78"/>
      <c r="RPJ14" s="118"/>
      <c r="RPK14" s="119"/>
      <c r="RPL14" s="119"/>
      <c r="RPM14" s="118"/>
      <c r="RPN14" s="118"/>
      <c r="RPO14" s="81"/>
      <c r="RPP14" s="82"/>
      <c r="RPQ14" s="81"/>
      <c r="RPR14" s="82"/>
      <c r="RPS14" s="83"/>
      <c r="RPT14" s="82"/>
      <c r="RPU14" s="81"/>
      <c r="RPV14" s="81"/>
      <c r="RPW14" s="76"/>
      <c r="RPX14" s="84"/>
      <c r="RPY14" s="77"/>
      <c r="RPZ14" s="77"/>
      <c r="RQA14" s="84"/>
      <c r="RQB14" s="80"/>
      <c r="RQC14" s="80"/>
      <c r="RQD14" s="77"/>
      <c r="RQE14" s="77"/>
      <c r="RQF14" s="84"/>
      <c r="RQG14" s="80"/>
      <c r="RQH14" s="80"/>
      <c r="RQI14" s="77"/>
      <c r="RQJ14" s="77"/>
      <c r="RQK14" s="84"/>
      <c r="RQL14" s="80"/>
      <c r="RQM14" s="80"/>
      <c r="RQN14" s="77"/>
      <c r="RQO14" s="77"/>
      <c r="RQP14" s="84"/>
      <c r="RQQ14" s="80"/>
      <c r="RQR14" s="80"/>
      <c r="RQS14" s="77"/>
      <c r="RQT14" s="77"/>
      <c r="RQU14" s="77"/>
      <c r="RQV14" s="77"/>
      <c r="RQW14" s="77"/>
      <c r="RQX14" s="77"/>
      <c r="RQY14" s="78"/>
      <c r="RQZ14" s="78"/>
      <c r="RRA14" s="118"/>
      <c r="RRB14" s="119"/>
      <c r="RRC14" s="119"/>
      <c r="RRD14" s="118"/>
      <c r="RRE14" s="118"/>
      <c r="RRF14" s="81"/>
      <c r="RRG14" s="82"/>
      <c r="RRH14" s="81"/>
      <c r="RRI14" s="82"/>
      <c r="RRJ14" s="83"/>
      <c r="RRK14" s="82"/>
      <c r="RRL14" s="81"/>
      <c r="RRM14" s="81"/>
      <c r="RRN14" s="76"/>
      <c r="RRO14" s="84"/>
      <c r="RRP14" s="77"/>
      <c r="RRQ14" s="77"/>
      <c r="RRR14" s="84"/>
      <c r="RRS14" s="80"/>
      <c r="RRT14" s="80"/>
      <c r="RRU14" s="77"/>
      <c r="RRV14" s="77"/>
      <c r="RRW14" s="84"/>
      <c r="RRX14" s="80"/>
      <c r="RRY14" s="80"/>
      <c r="RRZ14" s="77"/>
      <c r="RSA14" s="77"/>
      <c r="RSB14" s="84"/>
      <c r="RSC14" s="80"/>
      <c r="RSD14" s="80"/>
      <c r="RSE14" s="77"/>
      <c r="RSF14" s="77"/>
      <c r="RSG14" s="84"/>
      <c r="RSH14" s="80"/>
      <c r="RSI14" s="80"/>
      <c r="RSJ14" s="77"/>
      <c r="RSK14" s="77"/>
      <c r="RSL14" s="77"/>
      <c r="RSM14" s="77"/>
      <c r="RSN14" s="77"/>
      <c r="RSO14" s="77"/>
      <c r="RSP14" s="78"/>
      <c r="RSQ14" s="78"/>
      <c r="RSR14" s="118"/>
      <c r="RSS14" s="119"/>
      <c r="RST14" s="119"/>
      <c r="RSU14" s="118"/>
      <c r="RSV14" s="118"/>
      <c r="RSW14" s="81"/>
      <c r="RSX14" s="82"/>
      <c r="RSY14" s="81"/>
      <c r="RSZ14" s="82"/>
      <c r="RTA14" s="83"/>
      <c r="RTB14" s="82"/>
      <c r="RTC14" s="81"/>
      <c r="RTD14" s="81"/>
      <c r="RTE14" s="76"/>
      <c r="RTF14" s="84"/>
      <c r="RTG14" s="77"/>
      <c r="RTH14" s="77"/>
      <c r="RTI14" s="84"/>
      <c r="RTJ14" s="80"/>
      <c r="RTK14" s="80"/>
      <c r="RTL14" s="77"/>
      <c r="RTM14" s="77"/>
      <c r="RTN14" s="84"/>
      <c r="RTO14" s="80"/>
      <c r="RTP14" s="80"/>
      <c r="RTQ14" s="77"/>
      <c r="RTR14" s="77"/>
      <c r="RTS14" s="84"/>
      <c r="RTT14" s="80"/>
      <c r="RTU14" s="80"/>
      <c r="RTV14" s="77"/>
      <c r="RTW14" s="77"/>
      <c r="RTX14" s="84"/>
      <c r="RTY14" s="80"/>
      <c r="RTZ14" s="80"/>
      <c r="RUA14" s="77"/>
      <c r="RUB14" s="77"/>
      <c r="RUC14" s="77"/>
      <c r="RUD14" s="77"/>
      <c r="RUE14" s="77"/>
      <c r="RUF14" s="77"/>
      <c r="RUG14" s="78"/>
      <c r="RUH14" s="78"/>
      <c r="RUI14" s="118"/>
      <c r="RUJ14" s="119"/>
      <c r="RUK14" s="119"/>
      <c r="RUL14" s="118"/>
      <c r="RUM14" s="118"/>
      <c r="RUN14" s="81"/>
      <c r="RUO14" s="82"/>
      <c r="RUP14" s="81"/>
      <c r="RUQ14" s="82"/>
      <c r="RUR14" s="83"/>
      <c r="RUS14" s="82"/>
      <c r="RUT14" s="81"/>
      <c r="RUU14" s="81"/>
      <c r="RUV14" s="76"/>
      <c r="RUW14" s="84"/>
      <c r="RUX14" s="77"/>
      <c r="RUY14" s="77"/>
      <c r="RUZ14" s="84"/>
      <c r="RVA14" s="80"/>
      <c r="RVB14" s="80"/>
      <c r="RVC14" s="77"/>
      <c r="RVD14" s="77"/>
      <c r="RVE14" s="84"/>
      <c r="RVF14" s="80"/>
      <c r="RVG14" s="80"/>
      <c r="RVH14" s="77"/>
      <c r="RVI14" s="77"/>
      <c r="RVJ14" s="84"/>
      <c r="RVK14" s="80"/>
      <c r="RVL14" s="80"/>
      <c r="RVM14" s="77"/>
      <c r="RVN14" s="77"/>
      <c r="RVO14" s="84"/>
      <c r="RVP14" s="80"/>
      <c r="RVQ14" s="80"/>
      <c r="RVR14" s="77"/>
      <c r="RVS14" s="77"/>
      <c r="RVT14" s="77"/>
      <c r="RVU14" s="77"/>
      <c r="RVV14" s="77"/>
      <c r="RVW14" s="77"/>
      <c r="RVX14" s="78"/>
      <c r="RVY14" s="78"/>
      <c r="RVZ14" s="118"/>
      <c r="RWA14" s="119"/>
      <c r="RWB14" s="119"/>
      <c r="RWC14" s="118"/>
      <c r="RWD14" s="118"/>
      <c r="RWE14" s="81"/>
      <c r="RWF14" s="82"/>
      <c r="RWG14" s="81"/>
      <c r="RWH14" s="82"/>
      <c r="RWI14" s="83"/>
      <c r="RWJ14" s="82"/>
      <c r="RWK14" s="81"/>
      <c r="RWL14" s="81"/>
      <c r="RWM14" s="76"/>
      <c r="RWN14" s="84"/>
      <c r="RWO14" s="77"/>
      <c r="RWP14" s="77"/>
      <c r="RWQ14" s="84"/>
      <c r="RWR14" s="80"/>
      <c r="RWS14" s="80"/>
      <c r="RWT14" s="77"/>
      <c r="RWU14" s="77"/>
      <c r="RWV14" s="84"/>
      <c r="RWW14" s="80"/>
      <c r="RWX14" s="80"/>
      <c r="RWY14" s="77"/>
      <c r="RWZ14" s="77"/>
      <c r="RXA14" s="84"/>
      <c r="RXB14" s="80"/>
      <c r="RXC14" s="80"/>
      <c r="RXD14" s="77"/>
      <c r="RXE14" s="77"/>
      <c r="RXF14" s="84"/>
      <c r="RXG14" s="80"/>
      <c r="RXH14" s="80"/>
      <c r="RXI14" s="77"/>
      <c r="RXJ14" s="77"/>
      <c r="RXK14" s="77"/>
      <c r="RXL14" s="77"/>
      <c r="RXM14" s="77"/>
      <c r="RXN14" s="77"/>
      <c r="RXO14" s="78"/>
      <c r="RXP14" s="78"/>
      <c r="RXQ14" s="118"/>
      <c r="RXR14" s="119"/>
      <c r="RXS14" s="119"/>
      <c r="RXT14" s="118"/>
      <c r="RXU14" s="118"/>
      <c r="RXV14" s="81"/>
      <c r="RXW14" s="82"/>
      <c r="RXX14" s="81"/>
      <c r="RXY14" s="82"/>
      <c r="RXZ14" s="83"/>
      <c r="RYA14" s="82"/>
      <c r="RYB14" s="81"/>
      <c r="RYC14" s="81"/>
      <c r="RYD14" s="76"/>
      <c r="RYE14" s="84"/>
      <c r="RYF14" s="77"/>
      <c r="RYG14" s="77"/>
      <c r="RYH14" s="84"/>
      <c r="RYI14" s="80"/>
      <c r="RYJ14" s="80"/>
      <c r="RYK14" s="77"/>
      <c r="RYL14" s="77"/>
      <c r="RYM14" s="84"/>
      <c r="RYN14" s="80"/>
      <c r="RYO14" s="80"/>
      <c r="RYP14" s="77"/>
      <c r="RYQ14" s="77"/>
      <c r="RYR14" s="84"/>
      <c r="RYS14" s="80"/>
      <c r="RYT14" s="80"/>
      <c r="RYU14" s="77"/>
      <c r="RYV14" s="77"/>
      <c r="RYW14" s="84"/>
      <c r="RYX14" s="80"/>
      <c r="RYY14" s="80"/>
      <c r="RYZ14" s="77"/>
      <c r="RZA14" s="77"/>
      <c r="RZB14" s="77"/>
      <c r="RZC14" s="77"/>
      <c r="RZD14" s="77"/>
      <c r="RZE14" s="77"/>
      <c r="RZF14" s="78"/>
      <c r="RZG14" s="78"/>
      <c r="RZH14" s="118"/>
      <c r="RZI14" s="119"/>
      <c r="RZJ14" s="119"/>
      <c r="RZK14" s="118"/>
      <c r="RZL14" s="118"/>
      <c r="RZM14" s="81"/>
      <c r="RZN14" s="82"/>
      <c r="RZO14" s="81"/>
      <c r="RZP14" s="82"/>
      <c r="RZQ14" s="83"/>
      <c r="RZR14" s="82"/>
      <c r="RZS14" s="81"/>
      <c r="RZT14" s="81"/>
      <c r="RZU14" s="76"/>
      <c r="RZV14" s="84"/>
      <c r="RZW14" s="77"/>
      <c r="RZX14" s="77"/>
      <c r="RZY14" s="84"/>
      <c r="RZZ14" s="80"/>
      <c r="SAA14" s="80"/>
      <c r="SAB14" s="77"/>
      <c r="SAC14" s="77"/>
      <c r="SAD14" s="84"/>
      <c r="SAE14" s="80"/>
      <c r="SAF14" s="80"/>
      <c r="SAG14" s="77"/>
      <c r="SAH14" s="77"/>
      <c r="SAI14" s="84"/>
      <c r="SAJ14" s="80"/>
      <c r="SAK14" s="80"/>
      <c r="SAL14" s="77"/>
      <c r="SAM14" s="77"/>
      <c r="SAN14" s="84"/>
      <c r="SAO14" s="80"/>
      <c r="SAP14" s="80"/>
      <c r="SAQ14" s="77"/>
      <c r="SAR14" s="77"/>
      <c r="SAS14" s="77"/>
      <c r="SAT14" s="77"/>
      <c r="SAU14" s="77"/>
      <c r="SAV14" s="77"/>
      <c r="SAW14" s="78"/>
      <c r="SAX14" s="78"/>
      <c r="SAY14" s="118"/>
      <c r="SAZ14" s="119"/>
      <c r="SBA14" s="119"/>
      <c r="SBB14" s="118"/>
      <c r="SBC14" s="118"/>
      <c r="SBD14" s="81"/>
      <c r="SBE14" s="82"/>
      <c r="SBF14" s="81"/>
      <c r="SBG14" s="82"/>
      <c r="SBH14" s="83"/>
      <c r="SBI14" s="82"/>
      <c r="SBJ14" s="81"/>
      <c r="SBK14" s="81"/>
      <c r="SBL14" s="76"/>
      <c r="SBM14" s="84"/>
      <c r="SBN14" s="77"/>
      <c r="SBO14" s="77"/>
      <c r="SBP14" s="84"/>
      <c r="SBQ14" s="80"/>
      <c r="SBR14" s="80"/>
      <c r="SBS14" s="77"/>
      <c r="SBT14" s="77"/>
      <c r="SBU14" s="84"/>
      <c r="SBV14" s="80"/>
      <c r="SBW14" s="80"/>
      <c r="SBX14" s="77"/>
      <c r="SBY14" s="77"/>
      <c r="SBZ14" s="84"/>
      <c r="SCA14" s="80"/>
      <c r="SCB14" s="80"/>
      <c r="SCC14" s="77"/>
      <c r="SCD14" s="77"/>
      <c r="SCE14" s="84"/>
      <c r="SCF14" s="80"/>
      <c r="SCG14" s="80"/>
      <c r="SCH14" s="77"/>
      <c r="SCI14" s="77"/>
      <c r="SCJ14" s="77"/>
      <c r="SCK14" s="77"/>
      <c r="SCL14" s="77"/>
      <c r="SCM14" s="77"/>
      <c r="SCN14" s="78"/>
      <c r="SCO14" s="78"/>
      <c r="SCP14" s="118"/>
      <c r="SCQ14" s="119"/>
      <c r="SCR14" s="119"/>
      <c r="SCS14" s="118"/>
      <c r="SCT14" s="118"/>
      <c r="SCU14" s="81"/>
      <c r="SCV14" s="82"/>
      <c r="SCW14" s="81"/>
      <c r="SCX14" s="82"/>
      <c r="SCY14" s="83"/>
      <c r="SCZ14" s="82"/>
      <c r="SDA14" s="81"/>
      <c r="SDB14" s="81"/>
      <c r="SDC14" s="76"/>
      <c r="SDD14" s="84"/>
      <c r="SDE14" s="77"/>
      <c r="SDF14" s="77"/>
      <c r="SDG14" s="84"/>
      <c r="SDH14" s="80"/>
      <c r="SDI14" s="80"/>
      <c r="SDJ14" s="77"/>
      <c r="SDK14" s="77"/>
      <c r="SDL14" s="84"/>
      <c r="SDM14" s="80"/>
      <c r="SDN14" s="80"/>
      <c r="SDO14" s="77"/>
      <c r="SDP14" s="77"/>
      <c r="SDQ14" s="84"/>
      <c r="SDR14" s="80"/>
      <c r="SDS14" s="80"/>
      <c r="SDT14" s="77"/>
      <c r="SDU14" s="77"/>
      <c r="SDV14" s="84"/>
      <c r="SDW14" s="80"/>
      <c r="SDX14" s="80"/>
      <c r="SDY14" s="77"/>
      <c r="SDZ14" s="77"/>
      <c r="SEA14" s="77"/>
      <c r="SEB14" s="77"/>
      <c r="SEC14" s="77"/>
      <c r="SED14" s="77"/>
      <c r="SEE14" s="78"/>
      <c r="SEF14" s="78"/>
      <c r="SEG14" s="118"/>
      <c r="SEH14" s="119"/>
      <c r="SEI14" s="119"/>
      <c r="SEJ14" s="118"/>
      <c r="SEK14" s="118"/>
      <c r="SEL14" s="81"/>
      <c r="SEM14" s="82"/>
      <c r="SEN14" s="81"/>
      <c r="SEO14" s="82"/>
      <c r="SEP14" s="83"/>
      <c r="SEQ14" s="82"/>
      <c r="SER14" s="81"/>
      <c r="SES14" s="81"/>
      <c r="SET14" s="76"/>
      <c r="SEU14" s="84"/>
      <c r="SEV14" s="77"/>
      <c r="SEW14" s="77"/>
      <c r="SEX14" s="84"/>
      <c r="SEY14" s="80"/>
      <c r="SEZ14" s="80"/>
      <c r="SFA14" s="77"/>
      <c r="SFB14" s="77"/>
      <c r="SFC14" s="84"/>
      <c r="SFD14" s="80"/>
      <c r="SFE14" s="80"/>
      <c r="SFF14" s="77"/>
      <c r="SFG14" s="77"/>
      <c r="SFH14" s="84"/>
      <c r="SFI14" s="80"/>
      <c r="SFJ14" s="80"/>
      <c r="SFK14" s="77"/>
      <c r="SFL14" s="77"/>
      <c r="SFM14" s="84"/>
      <c r="SFN14" s="80"/>
      <c r="SFO14" s="80"/>
      <c r="SFP14" s="77"/>
      <c r="SFQ14" s="77"/>
      <c r="SFR14" s="77"/>
      <c r="SFS14" s="77"/>
      <c r="SFT14" s="77"/>
      <c r="SFU14" s="77"/>
      <c r="SFV14" s="78"/>
      <c r="SFW14" s="78"/>
      <c r="SFX14" s="118"/>
      <c r="SFY14" s="119"/>
      <c r="SFZ14" s="119"/>
      <c r="SGA14" s="118"/>
      <c r="SGB14" s="118"/>
      <c r="SGC14" s="81"/>
      <c r="SGD14" s="82"/>
      <c r="SGE14" s="81"/>
      <c r="SGF14" s="82"/>
      <c r="SGG14" s="83"/>
      <c r="SGH14" s="82"/>
      <c r="SGI14" s="81"/>
      <c r="SGJ14" s="81"/>
      <c r="SGK14" s="76"/>
      <c r="SGL14" s="84"/>
      <c r="SGM14" s="77"/>
      <c r="SGN14" s="77"/>
      <c r="SGO14" s="84"/>
      <c r="SGP14" s="80"/>
      <c r="SGQ14" s="80"/>
      <c r="SGR14" s="77"/>
      <c r="SGS14" s="77"/>
      <c r="SGT14" s="84"/>
      <c r="SGU14" s="80"/>
      <c r="SGV14" s="80"/>
      <c r="SGW14" s="77"/>
      <c r="SGX14" s="77"/>
      <c r="SGY14" s="84"/>
      <c r="SGZ14" s="80"/>
      <c r="SHA14" s="80"/>
      <c r="SHB14" s="77"/>
      <c r="SHC14" s="77"/>
      <c r="SHD14" s="84"/>
      <c r="SHE14" s="80"/>
      <c r="SHF14" s="80"/>
      <c r="SHG14" s="77"/>
      <c r="SHH14" s="77"/>
      <c r="SHI14" s="77"/>
      <c r="SHJ14" s="77"/>
      <c r="SHK14" s="77"/>
      <c r="SHL14" s="77"/>
      <c r="SHM14" s="78"/>
      <c r="SHN14" s="78"/>
      <c r="SHO14" s="118"/>
      <c r="SHP14" s="119"/>
      <c r="SHQ14" s="119"/>
      <c r="SHR14" s="118"/>
      <c r="SHS14" s="118"/>
      <c r="SHT14" s="81"/>
      <c r="SHU14" s="82"/>
      <c r="SHV14" s="81"/>
      <c r="SHW14" s="82"/>
      <c r="SHX14" s="83"/>
      <c r="SHY14" s="82"/>
      <c r="SHZ14" s="81"/>
      <c r="SIA14" s="81"/>
      <c r="SIB14" s="76"/>
      <c r="SIC14" s="84"/>
      <c r="SID14" s="77"/>
      <c r="SIE14" s="77"/>
      <c r="SIF14" s="84"/>
      <c r="SIG14" s="80"/>
      <c r="SIH14" s="80"/>
      <c r="SII14" s="77"/>
      <c r="SIJ14" s="77"/>
      <c r="SIK14" s="84"/>
      <c r="SIL14" s="80"/>
      <c r="SIM14" s="80"/>
      <c r="SIN14" s="77"/>
      <c r="SIO14" s="77"/>
      <c r="SIP14" s="84"/>
      <c r="SIQ14" s="80"/>
      <c r="SIR14" s="80"/>
      <c r="SIS14" s="77"/>
      <c r="SIT14" s="77"/>
      <c r="SIU14" s="84"/>
      <c r="SIV14" s="80"/>
      <c r="SIW14" s="80"/>
      <c r="SIX14" s="77"/>
      <c r="SIY14" s="77"/>
      <c r="SIZ14" s="77"/>
      <c r="SJA14" s="77"/>
      <c r="SJB14" s="77"/>
      <c r="SJC14" s="77"/>
      <c r="SJD14" s="78"/>
      <c r="SJE14" s="78"/>
      <c r="SJF14" s="118"/>
      <c r="SJG14" s="119"/>
      <c r="SJH14" s="119"/>
      <c r="SJI14" s="118"/>
      <c r="SJJ14" s="118"/>
      <c r="SJK14" s="81"/>
      <c r="SJL14" s="82"/>
      <c r="SJM14" s="81"/>
      <c r="SJN14" s="82"/>
      <c r="SJO14" s="83"/>
      <c r="SJP14" s="82"/>
      <c r="SJQ14" s="81"/>
      <c r="SJR14" s="81"/>
      <c r="SJS14" s="76"/>
      <c r="SJT14" s="84"/>
      <c r="SJU14" s="77"/>
      <c r="SJV14" s="77"/>
      <c r="SJW14" s="84"/>
      <c r="SJX14" s="80"/>
      <c r="SJY14" s="80"/>
      <c r="SJZ14" s="77"/>
      <c r="SKA14" s="77"/>
      <c r="SKB14" s="84"/>
      <c r="SKC14" s="80"/>
      <c r="SKD14" s="80"/>
      <c r="SKE14" s="77"/>
      <c r="SKF14" s="77"/>
      <c r="SKG14" s="84"/>
      <c r="SKH14" s="80"/>
      <c r="SKI14" s="80"/>
      <c r="SKJ14" s="77"/>
      <c r="SKK14" s="77"/>
      <c r="SKL14" s="84"/>
      <c r="SKM14" s="80"/>
      <c r="SKN14" s="80"/>
      <c r="SKO14" s="77"/>
      <c r="SKP14" s="77"/>
      <c r="SKQ14" s="77"/>
      <c r="SKR14" s="77"/>
      <c r="SKS14" s="77"/>
      <c r="SKT14" s="77"/>
      <c r="SKU14" s="78"/>
      <c r="SKV14" s="78"/>
      <c r="SKW14" s="118"/>
      <c r="SKX14" s="119"/>
      <c r="SKY14" s="119"/>
      <c r="SKZ14" s="118"/>
      <c r="SLA14" s="118"/>
      <c r="SLB14" s="81"/>
      <c r="SLC14" s="82"/>
      <c r="SLD14" s="81"/>
      <c r="SLE14" s="82"/>
      <c r="SLF14" s="83"/>
      <c r="SLG14" s="82"/>
      <c r="SLH14" s="81"/>
      <c r="SLI14" s="81"/>
      <c r="SLJ14" s="76"/>
      <c r="SLK14" s="84"/>
      <c r="SLL14" s="77"/>
      <c r="SLM14" s="77"/>
      <c r="SLN14" s="84"/>
      <c r="SLO14" s="80"/>
      <c r="SLP14" s="80"/>
      <c r="SLQ14" s="77"/>
      <c r="SLR14" s="77"/>
      <c r="SLS14" s="84"/>
      <c r="SLT14" s="80"/>
      <c r="SLU14" s="80"/>
      <c r="SLV14" s="77"/>
      <c r="SLW14" s="77"/>
      <c r="SLX14" s="84"/>
      <c r="SLY14" s="80"/>
      <c r="SLZ14" s="80"/>
      <c r="SMA14" s="77"/>
      <c r="SMB14" s="77"/>
      <c r="SMC14" s="84"/>
      <c r="SMD14" s="80"/>
      <c r="SME14" s="80"/>
      <c r="SMF14" s="77"/>
      <c r="SMG14" s="77"/>
      <c r="SMH14" s="77"/>
      <c r="SMI14" s="77"/>
      <c r="SMJ14" s="77"/>
      <c r="SMK14" s="77"/>
      <c r="SML14" s="78"/>
      <c r="SMM14" s="78"/>
      <c r="SMN14" s="118"/>
      <c r="SMO14" s="119"/>
      <c r="SMP14" s="119"/>
      <c r="SMQ14" s="118"/>
      <c r="SMR14" s="118"/>
      <c r="SMS14" s="81"/>
      <c r="SMT14" s="82"/>
      <c r="SMU14" s="81"/>
      <c r="SMV14" s="82"/>
      <c r="SMW14" s="83"/>
      <c r="SMX14" s="82"/>
      <c r="SMY14" s="81"/>
      <c r="SMZ14" s="81"/>
      <c r="SNA14" s="76"/>
      <c r="SNB14" s="84"/>
      <c r="SNC14" s="77"/>
      <c r="SND14" s="77"/>
      <c r="SNE14" s="84"/>
      <c r="SNF14" s="80"/>
      <c r="SNG14" s="80"/>
      <c r="SNH14" s="77"/>
      <c r="SNI14" s="77"/>
      <c r="SNJ14" s="84"/>
      <c r="SNK14" s="80"/>
      <c r="SNL14" s="80"/>
      <c r="SNM14" s="77"/>
      <c r="SNN14" s="77"/>
      <c r="SNO14" s="84"/>
      <c r="SNP14" s="80"/>
      <c r="SNQ14" s="80"/>
      <c r="SNR14" s="77"/>
      <c r="SNS14" s="77"/>
      <c r="SNT14" s="84"/>
      <c r="SNU14" s="80"/>
      <c r="SNV14" s="80"/>
      <c r="SNW14" s="77"/>
      <c r="SNX14" s="77"/>
      <c r="SNY14" s="77"/>
      <c r="SNZ14" s="77"/>
      <c r="SOA14" s="77"/>
      <c r="SOB14" s="77"/>
      <c r="SOC14" s="78"/>
      <c r="SOD14" s="78"/>
      <c r="SOE14" s="118"/>
      <c r="SOF14" s="119"/>
      <c r="SOG14" s="119"/>
      <c r="SOH14" s="118"/>
      <c r="SOI14" s="118"/>
      <c r="SOJ14" s="81"/>
      <c r="SOK14" s="82"/>
      <c r="SOL14" s="81"/>
      <c r="SOM14" s="82"/>
      <c r="SON14" s="83"/>
      <c r="SOO14" s="82"/>
      <c r="SOP14" s="81"/>
      <c r="SOQ14" s="81"/>
      <c r="SOR14" s="76"/>
      <c r="SOS14" s="84"/>
      <c r="SOT14" s="77"/>
      <c r="SOU14" s="77"/>
      <c r="SOV14" s="84"/>
      <c r="SOW14" s="80"/>
      <c r="SOX14" s="80"/>
      <c r="SOY14" s="77"/>
      <c r="SOZ14" s="77"/>
      <c r="SPA14" s="84"/>
      <c r="SPB14" s="80"/>
      <c r="SPC14" s="80"/>
      <c r="SPD14" s="77"/>
      <c r="SPE14" s="77"/>
      <c r="SPF14" s="84"/>
      <c r="SPG14" s="80"/>
      <c r="SPH14" s="80"/>
      <c r="SPI14" s="77"/>
      <c r="SPJ14" s="77"/>
      <c r="SPK14" s="84"/>
      <c r="SPL14" s="80"/>
      <c r="SPM14" s="80"/>
      <c r="SPN14" s="77"/>
      <c r="SPO14" s="77"/>
      <c r="SPP14" s="77"/>
      <c r="SPQ14" s="77"/>
      <c r="SPR14" s="77"/>
      <c r="SPS14" s="77"/>
      <c r="SPT14" s="78"/>
      <c r="SPU14" s="78"/>
      <c r="SPV14" s="118"/>
      <c r="SPW14" s="119"/>
      <c r="SPX14" s="119"/>
      <c r="SPY14" s="118"/>
      <c r="SPZ14" s="118"/>
      <c r="SQA14" s="81"/>
      <c r="SQB14" s="82"/>
      <c r="SQC14" s="81"/>
      <c r="SQD14" s="82"/>
      <c r="SQE14" s="83"/>
      <c r="SQF14" s="82"/>
      <c r="SQG14" s="81"/>
      <c r="SQH14" s="81"/>
      <c r="SQI14" s="76"/>
      <c r="SQJ14" s="84"/>
      <c r="SQK14" s="77"/>
      <c r="SQL14" s="77"/>
      <c r="SQM14" s="84"/>
      <c r="SQN14" s="80"/>
      <c r="SQO14" s="80"/>
      <c r="SQP14" s="77"/>
      <c r="SQQ14" s="77"/>
      <c r="SQR14" s="84"/>
      <c r="SQS14" s="80"/>
      <c r="SQT14" s="80"/>
      <c r="SQU14" s="77"/>
      <c r="SQV14" s="77"/>
      <c r="SQW14" s="84"/>
      <c r="SQX14" s="80"/>
      <c r="SQY14" s="80"/>
      <c r="SQZ14" s="77"/>
      <c r="SRA14" s="77"/>
      <c r="SRB14" s="84"/>
      <c r="SRC14" s="80"/>
      <c r="SRD14" s="80"/>
      <c r="SRE14" s="77"/>
      <c r="SRF14" s="77"/>
      <c r="SRG14" s="77"/>
      <c r="SRH14" s="77"/>
      <c r="SRI14" s="77"/>
      <c r="SRJ14" s="77"/>
      <c r="SRK14" s="78"/>
      <c r="SRL14" s="78"/>
      <c r="SRM14" s="118"/>
      <c r="SRN14" s="119"/>
      <c r="SRO14" s="119"/>
      <c r="SRP14" s="118"/>
      <c r="SRQ14" s="118"/>
      <c r="SRR14" s="81"/>
      <c r="SRS14" s="82"/>
      <c r="SRT14" s="81"/>
      <c r="SRU14" s="82"/>
      <c r="SRV14" s="83"/>
      <c r="SRW14" s="82"/>
      <c r="SRX14" s="81"/>
      <c r="SRY14" s="81"/>
      <c r="SRZ14" s="76"/>
      <c r="SSA14" s="84"/>
      <c r="SSB14" s="77"/>
      <c r="SSC14" s="77"/>
      <c r="SSD14" s="84"/>
      <c r="SSE14" s="80"/>
      <c r="SSF14" s="80"/>
      <c r="SSG14" s="77"/>
      <c r="SSH14" s="77"/>
      <c r="SSI14" s="84"/>
      <c r="SSJ14" s="80"/>
      <c r="SSK14" s="80"/>
      <c r="SSL14" s="77"/>
      <c r="SSM14" s="77"/>
      <c r="SSN14" s="84"/>
      <c r="SSO14" s="80"/>
      <c r="SSP14" s="80"/>
      <c r="SSQ14" s="77"/>
      <c r="SSR14" s="77"/>
      <c r="SSS14" s="84"/>
      <c r="SST14" s="80"/>
      <c r="SSU14" s="80"/>
      <c r="SSV14" s="77"/>
      <c r="SSW14" s="77"/>
      <c r="SSX14" s="77"/>
      <c r="SSY14" s="77"/>
      <c r="SSZ14" s="77"/>
      <c r="STA14" s="77"/>
      <c r="STB14" s="78"/>
      <c r="STC14" s="78"/>
      <c r="STD14" s="118"/>
      <c r="STE14" s="119"/>
      <c r="STF14" s="119"/>
      <c r="STG14" s="118"/>
      <c r="STH14" s="118"/>
      <c r="STI14" s="81"/>
      <c r="STJ14" s="82"/>
      <c r="STK14" s="81"/>
      <c r="STL14" s="82"/>
      <c r="STM14" s="83"/>
      <c r="STN14" s="82"/>
      <c r="STO14" s="81"/>
      <c r="STP14" s="81"/>
      <c r="STQ14" s="76"/>
      <c r="STR14" s="84"/>
      <c r="STS14" s="77"/>
      <c r="STT14" s="77"/>
      <c r="STU14" s="84"/>
      <c r="STV14" s="80"/>
      <c r="STW14" s="80"/>
      <c r="STX14" s="77"/>
      <c r="STY14" s="77"/>
      <c r="STZ14" s="84"/>
      <c r="SUA14" s="80"/>
      <c r="SUB14" s="80"/>
      <c r="SUC14" s="77"/>
      <c r="SUD14" s="77"/>
      <c r="SUE14" s="84"/>
      <c r="SUF14" s="80"/>
      <c r="SUG14" s="80"/>
      <c r="SUH14" s="77"/>
      <c r="SUI14" s="77"/>
      <c r="SUJ14" s="84"/>
      <c r="SUK14" s="80"/>
      <c r="SUL14" s="80"/>
      <c r="SUM14" s="77"/>
      <c r="SUN14" s="77"/>
      <c r="SUO14" s="77"/>
      <c r="SUP14" s="77"/>
      <c r="SUQ14" s="77"/>
      <c r="SUR14" s="77"/>
      <c r="SUS14" s="78"/>
      <c r="SUT14" s="78"/>
      <c r="SUU14" s="118"/>
      <c r="SUV14" s="119"/>
      <c r="SUW14" s="119"/>
      <c r="SUX14" s="118"/>
      <c r="SUY14" s="118"/>
      <c r="SUZ14" s="81"/>
      <c r="SVA14" s="82"/>
      <c r="SVB14" s="81"/>
      <c r="SVC14" s="82"/>
      <c r="SVD14" s="83"/>
      <c r="SVE14" s="82"/>
      <c r="SVF14" s="81"/>
      <c r="SVG14" s="81"/>
      <c r="SVH14" s="76"/>
      <c r="SVI14" s="84"/>
      <c r="SVJ14" s="77"/>
      <c r="SVK14" s="77"/>
      <c r="SVL14" s="84"/>
      <c r="SVM14" s="80"/>
      <c r="SVN14" s="80"/>
      <c r="SVO14" s="77"/>
      <c r="SVP14" s="77"/>
      <c r="SVQ14" s="84"/>
      <c r="SVR14" s="80"/>
      <c r="SVS14" s="80"/>
      <c r="SVT14" s="77"/>
      <c r="SVU14" s="77"/>
      <c r="SVV14" s="84"/>
      <c r="SVW14" s="80"/>
      <c r="SVX14" s="80"/>
      <c r="SVY14" s="77"/>
      <c r="SVZ14" s="77"/>
      <c r="SWA14" s="84"/>
      <c r="SWB14" s="80"/>
      <c r="SWC14" s="80"/>
      <c r="SWD14" s="77"/>
      <c r="SWE14" s="77"/>
      <c r="SWF14" s="77"/>
      <c r="SWG14" s="77"/>
      <c r="SWH14" s="77"/>
      <c r="SWI14" s="77"/>
      <c r="SWJ14" s="78"/>
      <c r="SWK14" s="78"/>
      <c r="SWL14" s="118"/>
      <c r="SWM14" s="119"/>
      <c r="SWN14" s="119"/>
      <c r="SWO14" s="118"/>
      <c r="SWP14" s="118"/>
      <c r="SWQ14" s="81"/>
      <c r="SWR14" s="82"/>
      <c r="SWS14" s="81"/>
      <c r="SWT14" s="82"/>
      <c r="SWU14" s="83"/>
      <c r="SWV14" s="82"/>
      <c r="SWW14" s="81"/>
      <c r="SWX14" s="81"/>
      <c r="SWY14" s="76"/>
      <c r="SWZ14" s="84"/>
      <c r="SXA14" s="77"/>
      <c r="SXB14" s="77"/>
      <c r="SXC14" s="84"/>
      <c r="SXD14" s="80"/>
      <c r="SXE14" s="80"/>
      <c r="SXF14" s="77"/>
      <c r="SXG14" s="77"/>
      <c r="SXH14" s="84"/>
      <c r="SXI14" s="80"/>
      <c r="SXJ14" s="80"/>
      <c r="SXK14" s="77"/>
      <c r="SXL14" s="77"/>
      <c r="SXM14" s="84"/>
      <c r="SXN14" s="80"/>
      <c r="SXO14" s="80"/>
      <c r="SXP14" s="77"/>
      <c r="SXQ14" s="77"/>
      <c r="SXR14" s="84"/>
      <c r="SXS14" s="80"/>
      <c r="SXT14" s="80"/>
      <c r="SXU14" s="77"/>
      <c r="SXV14" s="77"/>
      <c r="SXW14" s="77"/>
      <c r="SXX14" s="77"/>
      <c r="SXY14" s="77"/>
      <c r="SXZ14" s="77"/>
      <c r="SYA14" s="78"/>
      <c r="SYB14" s="78"/>
      <c r="SYC14" s="118"/>
      <c r="SYD14" s="119"/>
      <c r="SYE14" s="119"/>
      <c r="SYF14" s="118"/>
      <c r="SYG14" s="118"/>
      <c r="SYH14" s="81"/>
      <c r="SYI14" s="82"/>
      <c r="SYJ14" s="81"/>
      <c r="SYK14" s="82"/>
      <c r="SYL14" s="83"/>
      <c r="SYM14" s="82"/>
      <c r="SYN14" s="81"/>
      <c r="SYO14" s="81"/>
      <c r="SYP14" s="76"/>
      <c r="SYQ14" s="84"/>
      <c r="SYR14" s="77"/>
      <c r="SYS14" s="77"/>
      <c r="SYT14" s="84"/>
      <c r="SYU14" s="80"/>
      <c r="SYV14" s="80"/>
      <c r="SYW14" s="77"/>
      <c r="SYX14" s="77"/>
      <c r="SYY14" s="84"/>
      <c r="SYZ14" s="80"/>
      <c r="SZA14" s="80"/>
      <c r="SZB14" s="77"/>
      <c r="SZC14" s="77"/>
      <c r="SZD14" s="84"/>
      <c r="SZE14" s="80"/>
      <c r="SZF14" s="80"/>
      <c r="SZG14" s="77"/>
      <c r="SZH14" s="77"/>
      <c r="SZI14" s="84"/>
      <c r="SZJ14" s="80"/>
      <c r="SZK14" s="80"/>
      <c r="SZL14" s="77"/>
      <c r="SZM14" s="77"/>
      <c r="SZN14" s="77"/>
      <c r="SZO14" s="77"/>
      <c r="SZP14" s="77"/>
      <c r="SZQ14" s="77"/>
      <c r="SZR14" s="78"/>
      <c r="SZS14" s="78"/>
      <c r="SZT14" s="118"/>
      <c r="SZU14" s="119"/>
      <c r="SZV14" s="119"/>
      <c r="SZW14" s="118"/>
      <c r="SZX14" s="118"/>
      <c r="SZY14" s="81"/>
      <c r="SZZ14" s="82"/>
      <c r="TAA14" s="81"/>
      <c r="TAB14" s="82"/>
      <c r="TAC14" s="83"/>
      <c r="TAD14" s="82"/>
      <c r="TAE14" s="81"/>
      <c r="TAF14" s="81"/>
      <c r="TAG14" s="76"/>
      <c r="TAH14" s="84"/>
      <c r="TAI14" s="77"/>
      <c r="TAJ14" s="77"/>
      <c r="TAK14" s="84"/>
      <c r="TAL14" s="80"/>
      <c r="TAM14" s="80"/>
      <c r="TAN14" s="77"/>
      <c r="TAO14" s="77"/>
      <c r="TAP14" s="84"/>
      <c r="TAQ14" s="80"/>
      <c r="TAR14" s="80"/>
      <c r="TAS14" s="77"/>
      <c r="TAT14" s="77"/>
      <c r="TAU14" s="84"/>
      <c r="TAV14" s="80"/>
      <c r="TAW14" s="80"/>
      <c r="TAX14" s="77"/>
      <c r="TAY14" s="77"/>
      <c r="TAZ14" s="84"/>
      <c r="TBA14" s="80"/>
      <c r="TBB14" s="80"/>
      <c r="TBC14" s="77"/>
      <c r="TBD14" s="77"/>
      <c r="TBE14" s="77"/>
      <c r="TBF14" s="77"/>
      <c r="TBG14" s="77"/>
      <c r="TBH14" s="77"/>
      <c r="TBI14" s="78"/>
      <c r="TBJ14" s="78"/>
      <c r="TBK14" s="118"/>
      <c r="TBL14" s="119"/>
      <c r="TBM14" s="119"/>
      <c r="TBN14" s="118"/>
      <c r="TBO14" s="118"/>
      <c r="TBP14" s="81"/>
      <c r="TBQ14" s="82"/>
      <c r="TBR14" s="81"/>
      <c r="TBS14" s="82"/>
      <c r="TBT14" s="83"/>
      <c r="TBU14" s="82"/>
      <c r="TBV14" s="81"/>
      <c r="TBW14" s="81"/>
      <c r="TBX14" s="76"/>
      <c r="TBY14" s="84"/>
      <c r="TBZ14" s="77"/>
      <c r="TCA14" s="77"/>
      <c r="TCB14" s="84"/>
      <c r="TCC14" s="80"/>
      <c r="TCD14" s="80"/>
      <c r="TCE14" s="77"/>
      <c r="TCF14" s="77"/>
      <c r="TCG14" s="84"/>
      <c r="TCH14" s="80"/>
      <c r="TCI14" s="80"/>
      <c r="TCJ14" s="77"/>
      <c r="TCK14" s="77"/>
      <c r="TCL14" s="84"/>
      <c r="TCM14" s="80"/>
      <c r="TCN14" s="80"/>
      <c r="TCO14" s="77"/>
      <c r="TCP14" s="77"/>
      <c r="TCQ14" s="84"/>
      <c r="TCR14" s="80"/>
      <c r="TCS14" s="80"/>
      <c r="TCT14" s="77"/>
      <c r="TCU14" s="77"/>
      <c r="TCV14" s="77"/>
      <c r="TCW14" s="77"/>
      <c r="TCX14" s="77"/>
      <c r="TCY14" s="77"/>
      <c r="TCZ14" s="78"/>
      <c r="TDA14" s="78"/>
      <c r="TDB14" s="118"/>
      <c r="TDC14" s="119"/>
      <c r="TDD14" s="119"/>
      <c r="TDE14" s="118"/>
      <c r="TDF14" s="118"/>
      <c r="TDG14" s="81"/>
      <c r="TDH14" s="82"/>
      <c r="TDI14" s="81"/>
      <c r="TDJ14" s="82"/>
      <c r="TDK14" s="83"/>
      <c r="TDL14" s="82"/>
      <c r="TDM14" s="81"/>
      <c r="TDN14" s="81"/>
      <c r="TDO14" s="76"/>
      <c r="TDP14" s="84"/>
      <c r="TDQ14" s="77"/>
      <c r="TDR14" s="77"/>
      <c r="TDS14" s="84"/>
      <c r="TDT14" s="80"/>
      <c r="TDU14" s="80"/>
      <c r="TDV14" s="77"/>
      <c r="TDW14" s="77"/>
      <c r="TDX14" s="84"/>
      <c r="TDY14" s="80"/>
      <c r="TDZ14" s="80"/>
      <c r="TEA14" s="77"/>
      <c r="TEB14" s="77"/>
      <c r="TEC14" s="84"/>
      <c r="TED14" s="80"/>
      <c r="TEE14" s="80"/>
      <c r="TEF14" s="77"/>
      <c r="TEG14" s="77"/>
      <c r="TEH14" s="84"/>
      <c r="TEI14" s="80"/>
      <c r="TEJ14" s="80"/>
      <c r="TEK14" s="77"/>
      <c r="TEL14" s="77"/>
      <c r="TEM14" s="77"/>
      <c r="TEN14" s="77"/>
      <c r="TEO14" s="77"/>
      <c r="TEP14" s="77"/>
      <c r="TEQ14" s="78"/>
      <c r="TER14" s="78"/>
      <c r="TES14" s="118"/>
      <c r="TET14" s="119"/>
      <c r="TEU14" s="119"/>
      <c r="TEV14" s="118"/>
      <c r="TEW14" s="118"/>
      <c r="TEX14" s="81"/>
      <c r="TEY14" s="82"/>
      <c r="TEZ14" s="81"/>
      <c r="TFA14" s="82"/>
      <c r="TFB14" s="83"/>
      <c r="TFC14" s="82"/>
      <c r="TFD14" s="81"/>
      <c r="TFE14" s="81"/>
      <c r="TFF14" s="76"/>
      <c r="TFG14" s="84"/>
      <c r="TFH14" s="77"/>
      <c r="TFI14" s="77"/>
      <c r="TFJ14" s="84"/>
      <c r="TFK14" s="80"/>
      <c r="TFL14" s="80"/>
      <c r="TFM14" s="77"/>
      <c r="TFN14" s="77"/>
      <c r="TFO14" s="84"/>
      <c r="TFP14" s="80"/>
      <c r="TFQ14" s="80"/>
      <c r="TFR14" s="77"/>
      <c r="TFS14" s="77"/>
      <c r="TFT14" s="84"/>
      <c r="TFU14" s="80"/>
      <c r="TFV14" s="80"/>
      <c r="TFW14" s="77"/>
      <c r="TFX14" s="77"/>
      <c r="TFY14" s="84"/>
      <c r="TFZ14" s="80"/>
      <c r="TGA14" s="80"/>
      <c r="TGB14" s="77"/>
      <c r="TGC14" s="77"/>
      <c r="TGD14" s="77"/>
      <c r="TGE14" s="77"/>
      <c r="TGF14" s="77"/>
      <c r="TGG14" s="77"/>
      <c r="TGH14" s="78"/>
      <c r="TGI14" s="78"/>
      <c r="TGJ14" s="118"/>
      <c r="TGK14" s="119"/>
      <c r="TGL14" s="119"/>
      <c r="TGM14" s="118"/>
      <c r="TGN14" s="118"/>
      <c r="TGO14" s="81"/>
      <c r="TGP14" s="82"/>
      <c r="TGQ14" s="81"/>
      <c r="TGR14" s="82"/>
      <c r="TGS14" s="83"/>
      <c r="TGT14" s="82"/>
      <c r="TGU14" s="81"/>
      <c r="TGV14" s="81"/>
      <c r="TGW14" s="76"/>
      <c r="TGX14" s="84"/>
      <c r="TGY14" s="77"/>
      <c r="TGZ14" s="77"/>
      <c r="THA14" s="84"/>
      <c r="THB14" s="80"/>
      <c r="THC14" s="80"/>
      <c r="THD14" s="77"/>
      <c r="THE14" s="77"/>
      <c r="THF14" s="84"/>
      <c r="THG14" s="80"/>
      <c r="THH14" s="80"/>
      <c r="THI14" s="77"/>
      <c r="THJ14" s="77"/>
      <c r="THK14" s="84"/>
      <c r="THL14" s="80"/>
      <c r="THM14" s="80"/>
      <c r="THN14" s="77"/>
      <c r="THO14" s="77"/>
      <c r="THP14" s="84"/>
      <c r="THQ14" s="80"/>
      <c r="THR14" s="80"/>
      <c r="THS14" s="77"/>
      <c r="THT14" s="77"/>
      <c r="THU14" s="77"/>
      <c r="THV14" s="77"/>
      <c r="THW14" s="77"/>
      <c r="THX14" s="77"/>
      <c r="THY14" s="78"/>
      <c r="THZ14" s="78"/>
      <c r="TIA14" s="118"/>
      <c r="TIB14" s="119"/>
      <c r="TIC14" s="119"/>
      <c r="TID14" s="118"/>
      <c r="TIE14" s="118"/>
      <c r="TIF14" s="81"/>
      <c r="TIG14" s="82"/>
      <c r="TIH14" s="81"/>
      <c r="TII14" s="82"/>
      <c r="TIJ14" s="83"/>
      <c r="TIK14" s="82"/>
      <c r="TIL14" s="81"/>
      <c r="TIM14" s="81"/>
      <c r="TIN14" s="76"/>
      <c r="TIO14" s="84"/>
      <c r="TIP14" s="77"/>
      <c r="TIQ14" s="77"/>
      <c r="TIR14" s="84"/>
      <c r="TIS14" s="80"/>
      <c r="TIT14" s="80"/>
      <c r="TIU14" s="77"/>
      <c r="TIV14" s="77"/>
      <c r="TIW14" s="84"/>
      <c r="TIX14" s="80"/>
      <c r="TIY14" s="80"/>
      <c r="TIZ14" s="77"/>
      <c r="TJA14" s="77"/>
      <c r="TJB14" s="84"/>
      <c r="TJC14" s="80"/>
      <c r="TJD14" s="80"/>
      <c r="TJE14" s="77"/>
      <c r="TJF14" s="77"/>
      <c r="TJG14" s="84"/>
      <c r="TJH14" s="80"/>
      <c r="TJI14" s="80"/>
      <c r="TJJ14" s="77"/>
      <c r="TJK14" s="77"/>
      <c r="TJL14" s="77"/>
      <c r="TJM14" s="77"/>
      <c r="TJN14" s="77"/>
      <c r="TJO14" s="77"/>
      <c r="TJP14" s="78"/>
      <c r="TJQ14" s="78"/>
      <c r="TJR14" s="118"/>
      <c r="TJS14" s="119"/>
      <c r="TJT14" s="119"/>
      <c r="TJU14" s="118"/>
      <c r="TJV14" s="118"/>
      <c r="TJW14" s="81"/>
      <c r="TJX14" s="82"/>
      <c r="TJY14" s="81"/>
      <c r="TJZ14" s="82"/>
      <c r="TKA14" s="83"/>
      <c r="TKB14" s="82"/>
      <c r="TKC14" s="81"/>
      <c r="TKD14" s="81"/>
      <c r="TKE14" s="76"/>
      <c r="TKF14" s="84"/>
      <c r="TKG14" s="77"/>
      <c r="TKH14" s="77"/>
      <c r="TKI14" s="84"/>
      <c r="TKJ14" s="80"/>
      <c r="TKK14" s="80"/>
      <c r="TKL14" s="77"/>
      <c r="TKM14" s="77"/>
      <c r="TKN14" s="84"/>
      <c r="TKO14" s="80"/>
      <c r="TKP14" s="80"/>
      <c r="TKQ14" s="77"/>
      <c r="TKR14" s="77"/>
      <c r="TKS14" s="84"/>
      <c r="TKT14" s="80"/>
      <c r="TKU14" s="80"/>
      <c r="TKV14" s="77"/>
      <c r="TKW14" s="77"/>
      <c r="TKX14" s="84"/>
      <c r="TKY14" s="80"/>
      <c r="TKZ14" s="80"/>
      <c r="TLA14" s="77"/>
      <c r="TLB14" s="77"/>
      <c r="TLC14" s="77"/>
      <c r="TLD14" s="77"/>
      <c r="TLE14" s="77"/>
      <c r="TLF14" s="77"/>
      <c r="TLG14" s="78"/>
      <c r="TLH14" s="78"/>
      <c r="TLI14" s="118"/>
      <c r="TLJ14" s="119"/>
      <c r="TLK14" s="119"/>
      <c r="TLL14" s="118"/>
      <c r="TLM14" s="118"/>
      <c r="TLN14" s="81"/>
      <c r="TLO14" s="82"/>
      <c r="TLP14" s="81"/>
      <c r="TLQ14" s="82"/>
      <c r="TLR14" s="83"/>
      <c r="TLS14" s="82"/>
      <c r="TLT14" s="81"/>
      <c r="TLU14" s="81"/>
      <c r="TLV14" s="76"/>
      <c r="TLW14" s="84"/>
      <c r="TLX14" s="77"/>
      <c r="TLY14" s="77"/>
      <c r="TLZ14" s="84"/>
      <c r="TMA14" s="80"/>
      <c r="TMB14" s="80"/>
      <c r="TMC14" s="77"/>
      <c r="TMD14" s="77"/>
      <c r="TME14" s="84"/>
      <c r="TMF14" s="80"/>
      <c r="TMG14" s="80"/>
      <c r="TMH14" s="77"/>
      <c r="TMI14" s="77"/>
      <c r="TMJ14" s="84"/>
      <c r="TMK14" s="80"/>
      <c r="TML14" s="80"/>
      <c r="TMM14" s="77"/>
      <c r="TMN14" s="77"/>
      <c r="TMO14" s="84"/>
      <c r="TMP14" s="80"/>
      <c r="TMQ14" s="80"/>
      <c r="TMR14" s="77"/>
      <c r="TMS14" s="77"/>
      <c r="TMT14" s="77"/>
      <c r="TMU14" s="77"/>
      <c r="TMV14" s="77"/>
      <c r="TMW14" s="77"/>
      <c r="TMX14" s="78"/>
      <c r="TMY14" s="78"/>
      <c r="TMZ14" s="118"/>
      <c r="TNA14" s="119"/>
      <c r="TNB14" s="119"/>
      <c r="TNC14" s="118"/>
      <c r="TND14" s="118"/>
      <c r="TNE14" s="81"/>
      <c r="TNF14" s="82"/>
      <c r="TNG14" s="81"/>
      <c r="TNH14" s="82"/>
      <c r="TNI14" s="83"/>
      <c r="TNJ14" s="82"/>
      <c r="TNK14" s="81"/>
      <c r="TNL14" s="81"/>
      <c r="TNM14" s="76"/>
      <c r="TNN14" s="84"/>
      <c r="TNO14" s="77"/>
      <c r="TNP14" s="77"/>
      <c r="TNQ14" s="84"/>
      <c r="TNR14" s="80"/>
      <c r="TNS14" s="80"/>
      <c r="TNT14" s="77"/>
      <c r="TNU14" s="77"/>
      <c r="TNV14" s="84"/>
      <c r="TNW14" s="80"/>
      <c r="TNX14" s="80"/>
      <c r="TNY14" s="77"/>
      <c r="TNZ14" s="77"/>
      <c r="TOA14" s="84"/>
      <c r="TOB14" s="80"/>
      <c r="TOC14" s="80"/>
      <c r="TOD14" s="77"/>
      <c r="TOE14" s="77"/>
      <c r="TOF14" s="84"/>
      <c r="TOG14" s="80"/>
      <c r="TOH14" s="80"/>
      <c r="TOI14" s="77"/>
      <c r="TOJ14" s="77"/>
      <c r="TOK14" s="77"/>
      <c r="TOL14" s="77"/>
      <c r="TOM14" s="77"/>
      <c r="TON14" s="77"/>
      <c r="TOO14" s="78"/>
      <c r="TOP14" s="78"/>
      <c r="TOQ14" s="118"/>
      <c r="TOR14" s="119"/>
      <c r="TOS14" s="119"/>
      <c r="TOT14" s="118"/>
      <c r="TOU14" s="118"/>
      <c r="TOV14" s="81"/>
      <c r="TOW14" s="82"/>
      <c r="TOX14" s="81"/>
      <c r="TOY14" s="82"/>
      <c r="TOZ14" s="83"/>
      <c r="TPA14" s="82"/>
      <c r="TPB14" s="81"/>
      <c r="TPC14" s="81"/>
      <c r="TPD14" s="76"/>
      <c r="TPE14" s="84"/>
      <c r="TPF14" s="77"/>
      <c r="TPG14" s="77"/>
      <c r="TPH14" s="84"/>
      <c r="TPI14" s="80"/>
      <c r="TPJ14" s="80"/>
      <c r="TPK14" s="77"/>
      <c r="TPL14" s="77"/>
      <c r="TPM14" s="84"/>
      <c r="TPN14" s="80"/>
      <c r="TPO14" s="80"/>
      <c r="TPP14" s="77"/>
      <c r="TPQ14" s="77"/>
      <c r="TPR14" s="84"/>
      <c r="TPS14" s="80"/>
      <c r="TPT14" s="80"/>
      <c r="TPU14" s="77"/>
      <c r="TPV14" s="77"/>
      <c r="TPW14" s="84"/>
      <c r="TPX14" s="80"/>
      <c r="TPY14" s="80"/>
      <c r="TPZ14" s="77"/>
      <c r="TQA14" s="77"/>
      <c r="TQB14" s="77"/>
      <c r="TQC14" s="77"/>
      <c r="TQD14" s="77"/>
      <c r="TQE14" s="77"/>
      <c r="TQF14" s="78"/>
      <c r="TQG14" s="78"/>
      <c r="TQH14" s="118"/>
      <c r="TQI14" s="119"/>
      <c r="TQJ14" s="119"/>
      <c r="TQK14" s="118"/>
      <c r="TQL14" s="118"/>
      <c r="TQM14" s="81"/>
      <c r="TQN14" s="82"/>
      <c r="TQO14" s="81"/>
      <c r="TQP14" s="82"/>
      <c r="TQQ14" s="83"/>
      <c r="TQR14" s="82"/>
      <c r="TQS14" s="81"/>
      <c r="TQT14" s="81"/>
      <c r="TQU14" s="76"/>
      <c r="TQV14" s="84"/>
      <c r="TQW14" s="77"/>
      <c r="TQX14" s="77"/>
      <c r="TQY14" s="84"/>
      <c r="TQZ14" s="80"/>
      <c r="TRA14" s="80"/>
      <c r="TRB14" s="77"/>
      <c r="TRC14" s="77"/>
      <c r="TRD14" s="84"/>
      <c r="TRE14" s="80"/>
      <c r="TRF14" s="80"/>
      <c r="TRG14" s="77"/>
      <c r="TRH14" s="77"/>
      <c r="TRI14" s="84"/>
      <c r="TRJ14" s="80"/>
      <c r="TRK14" s="80"/>
      <c r="TRL14" s="77"/>
      <c r="TRM14" s="77"/>
      <c r="TRN14" s="84"/>
      <c r="TRO14" s="80"/>
      <c r="TRP14" s="80"/>
      <c r="TRQ14" s="77"/>
      <c r="TRR14" s="77"/>
      <c r="TRS14" s="77"/>
      <c r="TRT14" s="77"/>
      <c r="TRU14" s="77"/>
      <c r="TRV14" s="77"/>
      <c r="TRW14" s="78"/>
      <c r="TRX14" s="78"/>
      <c r="TRY14" s="118"/>
      <c r="TRZ14" s="119"/>
      <c r="TSA14" s="119"/>
      <c r="TSB14" s="118"/>
      <c r="TSC14" s="118"/>
      <c r="TSD14" s="81"/>
      <c r="TSE14" s="82"/>
      <c r="TSF14" s="81"/>
      <c r="TSG14" s="82"/>
      <c r="TSH14" s="83"/>
      <c r="TSI14" s="82"/>
      <c r="TSJ14" s="81"/>
      <c r="TSK14" s="81"/>
      <c r="TSL14" s="76"/>
      <c r="TSM14" s="84"/>
      <c r="TSN14" s="77"/>
      <c r="TSO14" s="77"/>
      <c r="TSP14" s="84"/>
      <c r="TSQ14" s="80"/>
      <c r="TSR14" s="80"/>
      <c r="TSS14" s="77"/>
      <c r="TST14" s="77"/>
      <c r="TSU14" s="84"/>
      <c r="TSV14" s="80"/>
      <c r="TSW14" s="80"/>
      <c r="TSX14" s="77"/>
      <c r="TSY14" s="77"/>
      <c r="TSZ14" s="84"/>
      <c r="TTA14" s="80"/>
      <c r="TTB14" s="80"/>
      <c r="TTC14" s="77"/>
      <c r="TTD14" s="77"/>
      <c r="TTE14" s="84"/>
      <c r="TTF14" s="80"/>
      <c r="TTG14" s="80"/>
      <c r="TTH14" s="77"/>
      <c r="TTI14" s="77"/>
      <c r="TTJ14" s="77"/>
      <c r="TTK14" s="77"/>
      <c r="TTL14" s="77"/>
      <c r="TTM14" s="77"/>
      <c r="TTN14" s="78"/>
      <c r="TTO14" s="78"/>
      <c r="TTP14" s="118"/>
      <c r="TTQ14" s="119"/>
      <c r="TTR14" s="119"/>
      <c r="TTS14" s="118"/>
      <c r="TTT14" s="118"/>
      <c r="TTU14" s="81"/>
      <c r="TTV14" s="82"/>
      <c r="TTW14" s="81"/>
      <c r="TTX14" s="82"/>
      <c r="TTY14" s="83"/>
      <c r="TTZ14" s="82"/>
      <c r="TUA14" s="81"/>
      <c r="TUB14" s="81"/>
      <c r="TUC14" s="76"/>
      <c r="TUD14" s="84"/>
      <c r="TUE14" s="77"/>
      <c r="TUF14" s="77"/>
      <c r="TUG14" s="84"/>
      <c r="TUH14" s="80"/>
      <c r="TUI14" s="80"/>
      <c r="TUJ14" s="77"/>
      <c r="TUK14" s="77"/>
      <c r="TUL14" s="84"/>
      <c r="TUM14" s="80"/>
      <c r="TUN14" s="80"/>
      <c r="TUO14" s="77"/>
      <c r="TUP14" s="77"/>
      <c r="TUQ14" s="84"/>
      <c r="TUR14" s="80"/>
      <c r="TUS14" s="80"/>
      <c r="TUT14" s="77"/>
      <c r="TUU14" s="77"/>
      <c r="TUV14" s="84"/>
      <c r="TUW14" s="80"/>
      <c r="TUX14" s="80"/>
      <c r="TUY14" s="77"/>
      <c r="TUZ14" s="77"/>
      <c r="TVA14" s="77"/>
      <c r="TVB14" s="77"/>
      <c r="TVC14" s="77"/>
      <c r="TVD14" s="77"/>
      <c r="TVE14" s="78"/>
      <c r="TVF14" s="78"/>
      <c r="TVG14" s="118"/>
      <c r="TVH14" s="119"/>
      <c r="TVI14" s="119"/>
      <c r="TVJ14" s="118"/>
      <c r="TVK14" s="118"/>
      <c r="TVL14" s="81"/>
      <c r="TVM14" s="82"/>
      <c r="TVN14" s="81"/>
      <c r="TVO14" s="82"/>
      <c r="TVP14" s="83"/>
      <c r="TVQ14" s="82"/>
      <c r="TVR14" s="81"/>
      <c r="TVS14" s="81"/>
      <c r="TVT14" s="76"/>
      <c r="TVU14" s="84"/>
      <c r="TVV14" s="77"/>
      <c r="TVW14" s="77"/>
      <c r="TVX14" s="84"/>
      <c r="TVY14" s="80"/>
      <c r="TVZ14" s="80"/>
      <c r="TWA14" s="77"/>
      <c r="TWB14" s="77"/>
      <c r="TWC14" s="84"/>
      <c r="TWD14" s="80"/>
      <c r="TWE14" s="80"/>
      <c r="TWF14" s="77"/>
      <c r="TWG14" s="77"/>
      <c r="TWH14" s="84"/>
      <c r="TWI14" s="80"/>
      <c r="TWJ14" s="80"/>
      <c r="TWK14" s="77"/>
      <c r="TWL14" s="77"/>
      <c r="TWM14" s="84"/>
      <c r="TWN14" s="80"/>
      <c r="TWO14" s="80"/>
      <c r="TWP14" s="77"/>
      <c r="TWQ14" s="77"/>
      <c r="TWR14" s="77"/>
      <c r="TWS14" s="77"/>
      <c r="TWT14" s="77"/>
      <c r="TWU14" s="77"/>
      <c r="TWV14" s="78"/>
      <c r="TWW14" s="78"/>
      <c r="TWX14" s="118"/>
      <c r="TWY14" s="119"/>
      <c r="TWZ14" s="119"/>
      <c r="TXA14" s="118"/>
      <c r="TXB14" s="118"/>
      <c r="TXC14" s="81"/>
      <c r="TXD14" s="82"/>
      <c r="TXE14" s="81"/>
      <c r="TXF14" s="82"/>
      <c r="TXG14" s="83"/>
      <c r="TXH14" s="82"/>
      <c r="TXI14" s="81"/>
      <c r="TXJ14" s="81"/>
      <c r="TXK14" s="76"/>
      <c r="TXL14" s="84"/>
      <c r="TXM14" s="77"/>
      <c r="TXN14" s="77"/>
      <c r="TXO14" s="84"/>
      <c r="TXP14" s="80"/>
      <c r="TXQ14" s="80"/>
      <c r="TXR14" s="77"/>
      <c r="TXS14" s="77"/>
      <c r="TXT14" s="84"/>
      <c r="TXU14" s="80"/>
      <c r="TXV14" s="80"/>
      <c r="TXW14" s="77"/>
      <c r="TXX14" s="77"/>
      <c r="TXY14" s="84"/>
      <c r="TXZ14" s="80"/>
      <c r="TYA14" s="80"/>
      <c r="TYB14" s="77"/>
      <c r="TYC14" s="77"/>
      <c r="TYD14" s="84"/>
      <c r="TYE14" s="80"/>
      <c r="TYF14" s="80"/>
      <c r="TYG14" s="77"/>
      <c r="TYH14" s="77"/>
      <c r="TYI14" s="77"/>
      <c r="TYJ14" s="77"/>
      <c r="TYK14" s="77"/>
      <c r="TYL14" s="77"/>
      <c r="TYM14" s="78"/>
      <c r="TYN14" s="78"/>
      <c r="TYO14" s="118"/>
      <c r="TYP14" s="119"/>
      <c r="TYQ14" s="119"/>
      <c r="TYR14" s="118"/>
      <c r="TYS14" s="118"/>
      <c r="TYT14" s="81"/>
      <c r="TYU14" s="82"/>
      <c r="TYV14" s="81"/>
      <c r="TYW14" s="82"/>
      <c r="TYX14" s="83"/>
      <c r="TYY14" s="82"/>
      <c r="TYZ14" s="81"/>
      <c r="TZA14" s="81"/>
      <c r="TZB14" s="76"/>
      <c r="TZC14" s="84"/>
      <c r="TZD14" s="77"/>
      <c r="TZE14" s="77"/>
      <c r="TZF14" s="84"/>
      <c r="TZG14" s="80"/>
      <c r="TZH14" s="80"/>
      <c r="TZI14" s="77"/>
      <c r="TZJ14" s="77"/>
      <c r="TZK14" s="84"/>
      <c r="TZL14" s="80"/>
      <c r="TZM14" s="80"/>
      <c r="TZN14" s="77"/>
      <c r="TZO14" s="77"/>
      <c r="TZP14" s="84"/>
      <c r="TZQ14" s="80"/>
      <c r="TZR14" s="80"/>
      <c r="TZS14" s="77"/>
      <c r="TZT14" s="77"/>
      <c r="TZU14" s="84"/>
      <c r="TZV14" s="80"/>
      <c r="TZW14" s="80"/>
      <c r="TZX14" s="77"/>
      <c r="TZY14" s="77"/>
      <c r="TZZ14" s="77"/>
      <c r="UAA14" s="77"/>
      <c r="UAB14" s="77"/>
      <c r="UAC14" s="77"/>
      <c r="UAD14" s="78"/>
      <c r="UAE14" s="78"/>
      <c r="UAF14" s="118"/>
      <c r="UAG14" s="119"/>
      <c r="UAH14" s="119"/>
      <c r="UAI14" s="118"/>
      <c r="UAJ14" s="118"/>
      <c r="UAK14" s="81"/>
      <c r="UAL14" s="82"/>
      <c r="UAM14" s="81"/>
      <c r="UAN14" s="82"/>
      <c r="UAO14" s="83"/>
      <c r="UAP14" s="82"/>
      <c r="UAQ14" s="81"/>
      <c r="UAR14" s="81"/>
      <c r="UAS14" s="76"/>
      <c r="UAT14" s="84"/>
      <c r="UAU14" s="77"/>
      <c r="UAV14" s="77"/>
      <c r="UAW14" s="84"/>
      <c r="UAX14" s="80"/>
      <c r="UAY14" s="80"/>
      <c r="UAZ14" s="77"/>
      <c r="UBA14" s="77"/>
      <c r="UBB14" s="84"/>
      <c r="UBC14" s="80"/>
      <c r="UBD14" s="80"/>
      <c r="UBE14" s="77"/>
      <c r="UBF14" s="77"/>
      <c r="UBG14" s="84"/>
      <c r="UBH14" s="80"/>
      <c r="UBI14" s="80"/>
      <c r="UBJ14" s="77"/>
      <c r="UBK14" s="77"/>
      <c r="UBL14" s="84"/>
      <c r="UBM14" s="80"/>
      <c r="UBN14" s="80"/>
      <c r="UBO14" s="77"/>
      <c r="UBP14" s="77"/>
      <c r="UBQ14" s="77"/>
      <c r="UBR14" s="77"/>
      <c r="UBS14" s="77"/>
      <c r="UBT14" s="77"/>
      <c r="UBU14" s="78"/>
      <c r="UBV14" s="78"/>
      <c r="UBW14" s="118"/>
      <c r="UBX14" s="119"/>
      <c r="UBY14" s="119"/>
      <c r="UBZ14" s="118"/>
      <c r="UCA14" s="118"/>
      <c r="UCB14" s="81"/>
      <c r="UCC14" s="82"/>
      <c r="UCD14" s="81"/>
      <c r="UCE14" s="82"/>
      <c r="UCF14" s="83"/>
      <c r="UCG14" s="82"/>
      <c r="UCH14" s="81"/>
      <c r="UCI14" s="81"/>
      <c r="UCJ14" s="76"/>
      <c r="UCK14" s="84"/>
      <c r="UCL14" s="77"/>
      <c r="UCM14" s="77"/>
      <c r="UCN14" s="84"/>
      <c r="UCO14" s="80"/>
      <c r="UCP14" s="80"/>
      <c r="UCQ14" s="77"/>
      <c r="UCR14" s="77"/>
      <c r="UCS14" s="84"/>
      <c r="UCT14" s="80"/>
      <c r="UCU14" s="80"/>
      <c r="UCV14" s="77"/>
      <c r="UCW14" s="77"/>
      <c r="UCX14" s="84"/>
      <c r="UCY14" s="80"/>
      <c r="UCZ14" s="80"/>
      <c r="UDA14" s="77"/>
      <c r="UDB14" s="77"/>
      <c r="UDC14" s="84"/>
      <c r="UDD14" s="80"/>
      <c r="UDE14" s="80"/>
      <c r="UDF14" s="77"/>
      <c r="UDG14" s="77"/>
      <c r="UDH14" s="77"/>
      <c r="UDI14" s="77"/>
      <c r="UDJ14" s="77"/>
      <c r="UDK14" s="77"/>
      <c r="UDL14" s="78"/>
      <c r="UDM14" s="78"/>
      <c r="UDN14" s="118"/>
      <c r="UDO14" s="119"/>
      <c r="UDP14" s="119"/>
      <c r="UDQ14" s="118"/>
      <c r="UDR14" s="118"/>
      <c r="UDS14" s="81"/>
      <c r="UDT14" s="82"/>
      <c r="UDU14" s="81"/>
      <c r="UDV14" s="82"/>
      <c r="UDW14" s="83"/>
      <c r="UDX14" s="82"/>
      <c r="UDY14" s="81"/>
      <c r="UDZ14" s="81"/>
      <c r="UEA14" s="76"/>
      <c r="UEB14" s="84"/>
      <c r="UEC14" s="77"/>
      <c r="UED14" s="77"/>
      <c r="UEE14" s="84"/>
      <c r="UEF14" s="80"/>
      <c r="UEG14" s="80"/>
      <c r="UEH14" s="77"/>
      <c r="UEI14" s="77"/>
      <c r="UEJ14" s="84"/>
      <c r="UEK14" s="80"/>
      <c r="UEL14" s="80"/>
      <c r="UEM14" s="77"/>
      <c r="UEN14" s="77"/>
      <c r="UEO14" s="84"/>
      <c r="UEP14" s="80"/>
      <c r="UEQ14" s="80"/>
      <c r="UER14" s="77"/>
      <c r="UES14" s="77"/>
      <c r="UET14" s="84"/>
      <c r="UEU14" s="80"/>
      <c r="UEV14" s="80"/>
      <c r="UEW14" s="77"/>
      <c r="UEX14" s="77"/>
      <c r="UEY14" s="77"/>
      <c r="UEZ14" s="77"/>
      <c r="UFA14" s="77"/>
      <c r="UFB14" s="77"/>
      <c r="UFC14" s="78"/>
      <c r="UFD14" s="78"/>
      <c r="UFE14" s="118"/>
      <c r="UFF14" s="119"/>
      <c r="UFG14" s="119"/>
      <c r="UFH14" s="118"/>
      <c r="UFI14" s="118"/>
      <c r="UFJ14" s="81"/>
      <c r="UFK14" s="82"/>
      <c r="UFL14" s="81"/>
      <c r="UFM14" s="82"/>
      <c r="UFN14" s="83"/>
      <c r="UFO14" s="82"/>
      <c r="UFP14" s="81"/>
      <c r="UFQ14" s="81"/>
      <c r="UFR14" s="76"/>
      <c r="UFS14" s="84"/>
      <c r="UFT14" s="77"/>
      <c r="UFU14" s="77"/>
      <c r="UFV14" s="84"/>
      <c r="UFW14" s="80"/>
      <c r="UFX14" s="80"/>
      <c r="UFY14" s="77"/>
      <c r="UFZ14" s="77"/>
      <c r="UGA14" s="84"/>
      <c r="UGB14" s="80"/>
      <c r="UGC14" s="80"/>
      <c r="UGD14" s="77"/>
      <c r="UGE14" s="77"/>
      <c r="UGF14" s="84"/>
      <c r="UGG14" s="80"/>
      <c r="UGH14" s="80"/>
      <c r="UGI14" s="77"/>
      <c r="UGJ14" s="77"/>
      <c r="UGK14" s="84"/>
      <c r="UGL14" s="80"/>
      <c r="UGM14" s="80"/>
      <c r="UGN14" s="77"/>
      <c r="UGO14" s="77"/>
      <c r="UGP14" s="77"/>
      <c r="UGQ14" s="77"/>
      <c r="UGR14" s="77"/>
      <c r="UGS14" s="77"/>
      <c r="UGT14" s="78"/>
      <c r="UGU14" s="78"/>
      <c r="UGV14" s="118"/>
      <c r="UGW14" s="119"/>
      <c r="UGX14" s="119"/>
      <c r="UGY14" s="118"/>
      <c r="UGZ14" s="118"/>
      <c r="UHA14" s="81"/>
      <c r="UHB14" s="82"/>
      <c r="UHC14" s="81"/>
      <c r="UHD14" s="82"/>
      <c r="UHE14" s="83"/>
      <c r="UHF14" s="82"/>
      <c r="UHG14" s="81"/>
      <c r="UHH14" s="81"/>
      <c r="UHI14" s="76"/>
      <c r="UHJ14" s="84"/>
      <c r="UHK14" s="77"/>
      <c r="UHL14" s="77"/>
      <c r="UHM14" s="84"/>
      <c r="UHN14" s="80"/>
      <c r="UHO14" s="80"/>
      <c r="UHP14" s="77"/>
      <c r="UHQ14" s="77"/>
      <c r="UHR14" s="84"/>
      <c r="UHS14" s="80"/>
      <c r="UHT14" s="80"/>
      <c r="UHU14" s="77"/>
      <c r="UHV14" s="77"/>
      <c r="UHW14" s="84"/>
      <c r="UHX14" s="80"/>
      <c r="UHY14" s="80"/>
      <c r="UHZ14" s="77"/>
      <c r="UIA14" s="77"/>
      <c r="UIB14" s="84"/>
      <c r="UIC14" s="80"/>
      <c r="UID14" s="80"/>
      <c r="UIE14" s="77"/>
      <c r="UIF14" s="77"/>
      <c r="UIG14" s="77"/>
      <c r="UIH14" s="77"/>
      <c r="UII14" s="77"/>
      <c r="UIJ14" s="77"/>
      <c r="UIK14" s="78"/>
      <c r="UIL14" s="78"/>
      <c r="UIM14" s="118"/>
      <c r="UIN14" s="119"/>
      <c r="UIO14" s="119"/>
      <c r="UIP14" s="118"/>
      <c r="UIQ14" s="118"/>
      <c r="UIR14" s="81"/>
      <c r="UIS14" s="82"/>
      <c r="UIT14" s="81"/>
      <c r="UIU14" s="82"/>
      <c r="UIV14" s="83"/>
      <c r="UIW14" s="82"/>
      <c r="UIX14" s="81"/>
      <c r="UIY14" s="81"/>
      <c r="UIZ14" s="76"/>
      <c r="UJA14" s="84"/>
      <c r="UJB14" s="77"/>
      <c r="UJC14" s="77"/>
      <c r="UJD14" s="84"/>
      <c r="UJE14" s="80"/>
      <c r="UJF14" s="80"/>
      <c r="UJG14" s="77"/>
      <c r="UJH14" s="77"/>
      <c r="UJI14" s="84"/>
      <c r="UJJ14" s="80"/>
      <c r="UJK14" s="80"/>
      <c r="UJL14" s="77"/>
      <c r="UJM14" s="77"/>
      <c r="UJN14" s="84"/>
      <c r="UJO14" s="80"/>
      <c r="UJP14" s="80"/>
      <c r="UJQ14" s="77"/>
      <c r="UJR14" s="77"/>
      <c r="UJS14" s="84"/>
      <c r="UJT14" s="80"/>
      <c r="UJU14" s="80"/>
      <c r="UJV14" s="77"/>
      <c r="UJW14" s="77"/>
      <c r="UJX14" s="77"/>
      <c r="UJY14" s="77"/>
      <c r="UJZ14" s="77"/>
      <c r="UKA14" s="77"/>
      <c r="UKB14" s="78"/>
      <c r="UKC14" s="78"/>
      <c r="UKD14" s="118"/>
      <c r="UKE14" s="119"/>
      <c r="UKF14" s="119"/>
      <c r="UKG14" s="118"/>
      <c r="UKH14" s="118"/>
      <c r="UKI14" s="81"/>
      <c r="UKJ14" s="82"/>
      <c r="UKK14" s="81"/>
      <c r="UKL14" s="82"/>
      <c r="UKM14" s="83"/>
      <c r="UKN14" s="82"/>
      <c r="UKO14" s="81"/>
      <c r="UKP14" s="81"/>
      <c r="UKQ14" s="76"/>
      <c r="UKR14" s="84"/>
      <c r="UKS14" s="77"/>
      <c r="UKT14" s="77"/>
      <c r="UKU14" s="84"/>
      <c r="UKV14" s="80"/>
      <c r="UKW14" s="80"/>
      <c r="UKX14" s="77"/>
      <c r="UKY14" s="77"/>
      <c r="UKZ14" s="84"/>
      <c r="ULA14" s="80"/>
      <c r="ULB14" s="80"/>
      <c r="ULC14" s="77"/>
      <c r="ULD14" s="77"/>
      <c r="ULE14" s="84"/>
      <c r="ULF14" s="80"/>
      <c r="ULG14" s="80"/>
      <c r="ULH14" s="77"/>
      <c r="ULI14" s="77"/>
      <c r="ULJ14" s="84"/>
      <c r="ULK14" s="80"/>
      <c r="ULL14" s="80"/>
      <c r="ULM14" s="77"/>
      <c r="ULN14" s="77"/>
      <c r="ULO14" s="77"/>
      <c r="ULP14" s="77"/>
      <c r="ULQ14" s="77"/>
      <c r="ULR14" s="77"/>
      <c r="ULS14" s="78"/>
      <c r="ULT14" s="78"/>
      <c r="ULU14" s="118"/>
      <c r="ULV14" s="119"/>
      <c r="ULW14" s="119"/>
      <c r="ULX14" s="118"/>
      <c r="ULY14" s="118"/>
      <c r="ULZ14" s="81"/>
      <c r="UMA14" s="82"/>
      <c r="UMB14" s="81"/>
      <c r="UMC14" s="82"/>
      <c r="UMD14" s="83"/>
      <c r="UME14" s="82"/>
      <c r="UMF14" s="81"/>
      <c r="UMG14" s="81"/>
      <c r="UMH14" s="76"/>
      <c r="UMI14" s="84"/>
      <c r="UMJ14" s="77"/>
      <c r="UMK14" s="77"/>
      <c r="UML14" s="84"/>
      <c r="UMM14" s="80"/>
      <c r="UMN14" s="80"/>
      <c r="UMO14" s="77"/>
      <c r="UMP14" s="77"/>
      <c r="UMQ14" s="84"/>
      <c r="UMR14" s="80"/>
      <c r="UMS14" s="80"/>
      <c r="UMT14" s="77"/>
      <c r="UMU14" s="77"/>
      <c r="UMV14" s="84"/>
      <c r="UMW14" s="80"/>
      <c r="UMX14" s="80"/>
      <c r="UMY14" s="77"/>
      <c r="UMZ14" s="77"/>
      <c r="UNA14" s="84"/>
      <c r="UNB14" s="80"/>
      <c r="UNC14" s="80"/>
      <c r="UND14" s="77"/>
      <c r="UNE14" s="77"/>
      <c r="UNF14" s="77"/>
      <c r="UNG14" s="77"/>
      <c r="UNH14" s="77"/>
      <c r="UNI14" s="77"/>
      <c r="UNJ14" s="78"/>
      <c r="UNK14" s="78"/>
      <c r="UNL14" s="118"/>
      <c r="UNM14" s="119"/>
      <c r="UNN14" s="119"/>
      <c r="UNO14" s="118"/>
      <c r="UNP14" s="118"/>
      <c r="UNQ14" s="81"/>
      <c r="UNR14" s="82"/>
      <c r="UNS14" s="81"/>
      <c r="UNT14" s="82"/>
      <c r="UNU14" s="83"/>
      <c r="UNV14" s="82"/>
      <c r="UNW14" s="81"/>
      <c r="UNX14" s="81"/>
      <c r="UNY14" s="76"/>
      <c r="UNZ14" s="84"/>
      <c r="UOA14" s="77"/>
      <c r="UOB14" s="77"/>
      <c r="UOC14" s="84"/>
      <c r="UOD14" s="80"/>
      <c r="UOE14" s="80"/>
      <c r="UOF14" s="77"/>
      <c r="UOG14" s="77"/>
      <c r="UOH14" s="84"/>
      <c r="UOI14" s="80"/>
      <c r="UOJ14" s="80"/>
      <c r="UOK14" s="77"/>
      <c r="UOL14" s="77"/>
      <c r="UOM14" s="84"/>
      <c r="UON14" s="80"/>
      <c r="UOO14" s="80"/>
      <c r="UOP14" s="77"/>
      <c r="UOQ14" s="77"/>
      <c r="UOR14" s="84"/>
      <c r="UOS14" s="80"/>
      <c r="UOT14" s="80"/>
      <c r="UOU14" s="77"/>
      <c r="UOV14" s="77"/>
      <c r="UOW14" s="77"/>
      <c r="UOX14" s="77"/>
      <c r="UOY14" s="77"/>
      <c r="UOZ14" s="77"/>
      <c r="UPA14" s="78"/>
      <c r="UPB14" s="78"/>
      <c r="UPC14" s="118"/>
      <c r="UPD14" s="119"/>
      <c r="UPE14" s="119"/>
      <c r="UPF14" s="118"/>
      <c r="UPG14" s="118"/>
      <c r="UPH14" s="81"/>
      <c r="UPI14" s="82"/>
      <c r="UPJ14" s="81"/>
      <c r="UPK14" s="82"/>
      <c r="UPL14" s="83"/>
      <c r="UPM14" s="82"/>
      <c r="UPN14" s="81"/>
      <c r="UPO14" s="81"/>
      <c r="UPP14" s="76"/>
      <c r="UPQ14" s="84"/>
      <c r="UPR14" s="77"/>
      <c r="UPS14" s="77"/>
      <c r="UPT14" s="84"/>
      <c r="UPU14" s="80"/>
      <c r="UPV14" s="80"/>
      <c r="UPW14" s="77"/>
      <c r="UPX14" s="77"/>
      <c r="UPY14" s="84"/>
      <c r="UPZ14" s="80"/>
      <c r="UQA14" s="80"/>
      <c r="UQB14" s="77"/>
      <c r="UQC14" s="77"/>
      <c r="UQD14" s="84"/>
      <c r="UQE14" s="80"/>
      <c r="UQF14" s="80"/>
      <c r="UQG14" s="77"/>
      <c r="UQH14" s="77"/>
      <c r="UQI14" s="84"/>
      <c r="UQJ14" s="80"/>
      <c r="UQK14" s="80"/>
      <c r="UQL14" s="77"/>
      <c r="UQM14" s="77"/>
      <c r="UQN14" s="77"/>
      <c r="UQO14" s="77"/>
      <c r="UQP14" s="77"/>
      <c r="UQQ14" s="77"/>
      <c r="UQR14" s="78"/>
      <c r="UQS14" s="78"/>
      <c r="UQT14" s="118"/>
      <c r="UQU14" s="119"/>
      <c r="UQV14" s="119"/>
      <c r="UQW14" s="118"/>
      <c r="UQX14" s="118"/>
      <c r="UQY14" s="81"/>
      <c r="UQZ14" s="82"/>
      <c r="URA14" s="81"/>
      <c r="URB14" s="82"/>
      <c r="URC14" s="83"/>
      <c r="URD14" s="82"/>
      <c r="URE14" s="81"/>
      <c r="URF14" s="81"/>
      <c r="URG14" s="76"/>
      <c r="URH14" s="84"/>
      <c r="URI14" s="77"/>
      <c r="URJ14" s="77"/>
      <c r="URK14" s="84"/>
      <c r="URL14" s="80"/>
      <c r="URM14" s="80"/>
      <c r="URN14" s="77"/>
      <c r="URO14" s="77"/>
      <c r="URP14" s="84"/>
      <c r="URQ14" s="80"/>
      <c r="URR14" s="80"/>
      <c r="URS14" s="77"/>
      <c r="URT14" s="77"/>
      <c r="URU14" s="84"/>
      <c r="URV14" s="80"/>
      <c r="URW14" s="80"/>
      <c r="URX14" s="77"/>
      <c r="URY14" s="77"/>
      <c r="URZ14" s="84"/>
      <c r="USA14" s="80"/>
      <c r="USB14" s="80"/>
      <c r="USC14" s="77"/>
      <c r="USD14" s="77"/>
      <c r="USE14" s="77"/>
      <c r="USF14" s="77"/>
      <c r="USG14" s="77"/>
      <c r="USH14" s="77"/>
      <c r="USI14" s="78"/>
      <c r="USJ14" s="78"/>
      <c r="USK14" s="118"/>
      <c r="USL14" s="119"/>
      <c r="USM14" s="119"/>
      <c r="USN14" s="118"/>
      <c r="USO14" s="118"/>
      <c r="USP14" s="81"/>
      <c r="USQ14" s="82"/>
      <c r="USR14" s="81"/>
      <c r="USS14" s="82"/>
      <c r="UST14" s="83"/>
      <c r="USU14" s="82"/>
      <c r="USV14" s="81"/>
      <c r="USW14" s="81"/>
      <c r="USX14" s="76"/>
      <c r="USY14" s="84"/>
      <c r="USZ14" s="77"/>
      <c r="UTA14" s="77"/>
      <c r="UTB14" s="84"/>
      <c r="UTC14" s="80"/>
      <c r="UTD14" s="80"/>
      <c r="UTE14" s="77"/>
      <c r="UTF14" s="77"/>
      <c r="UTG14" s="84"/>
      <c r="UTH14" s="80"/>
      <c r="UTI14" s="80"/>
      <c r="UTJ14" s="77"/>
      <c r="UTK14" s="77"/>
      <c r="UTL14" s="84"/>
      <c r="UTM14" s="80"/>
      <c r="UTN14" s="80"/>
      <c r="UTO14" s="77"/>
      <c r="UTP14" s="77"/>
      <c r="UTQ14" s="84"/>
      <c r="UTR14" s="80"/>
      <c r="UTS14" s="80"/>
      <c r="UTT14" s="77"/>
      <c r="UTU14" s="77"/>
      <c r="UTV14" s="77"/>
      <c r="UTW14" s="77"/>
      <c r="UTX14" s="77"/>
      <c r="UTY14" s="77"/>
      <c r="UTZ14" s="78"/>
      <c r="UUA14" s="78"/>
      <c r="UUB14" s="118"/>
      <c r="UUC14" s="119"/>
      <c r="UUD14" s="119"/>
      <c r="UUE14" s="118"/>
      <c r="UUF14" s="118"/>
      <c r="UUG14" s="81"/>
      <c r="UUH14" s="82"/>
      <c r="UUI14" s="81"/>
      <c r="UUJ14" s="82"/>
      <c r="UUK14" s="83"/>
      <c r="UUL14" s="82"/>
      <c r="UUM14" s="81"/>
      <c r="UUN14" s="81"/>
      <c r="UUO14" s="76"/>
      <c r="UUP14" s="84"/>
      <c r="UUQ14" s="77"/>
      <c r="UUR14" s="77"/>
      <c r="UUS14" s="84"/>
      <c r="UUT14" s="80"/>
      <c r="UUU14" s="80"/>
      <c r="UUV14" s="77"/>
      <c r="UUW14" s="77"/>
      <c r="UUX14" s="84"/>
      <c r="UUY14" s="80"/>
      <c r="UUZ14" s="80"/>
      <c r="UVA14" s="77"/>
      <c r="UVB14" s="77"/>
      <c r="UVC14" s="84"/>
      <c r="UVD14" s="80"/>
      <c r="UVE14" s="80"/>
      <c r="UVF14" s="77"/>
      <c r="UVG14" s="77"/>
      <c r="UVH14" s="84"/>
      <c r="UVI14" s="80"/>
      <c r="UVJ14" s="80"/>
      <c r="UVK14" s="77"/>
      <c r="UVL14" s="77"/>
      <c r="UVM14" s="77"/>
      <c r="UVN14" s="77"/>
      <c r="UVO14" s="77"/>
      <c r="UVP14" s="77"/>
      <c r="UVQ14" s="78"/>
      <c r="UVR14" s="78"/>
      <c r="UVS14" s="118"/>
      <c r="UVT14" s="119"/>
      <c r="UVU14" s="119"/>
      <c r="UVV14" s="118"/>
      <c r="UVW14" s="118"/>
      <c r="UVX14" s="81"/>
      <c r="UVY14" s="82"/>
      <c r="UVZ14" s="81"/>
      <c r="UWA14" s="82"/>
      <c r="UWB14" s="83"/>
      <c r="UWC14" s="82"/>
      <c r="UWD14" s="81"/>
      <c r="UWE14" s="81"/>
      <c r="UWF14" s="76"/>
      <c r="UWG14" s="84"/>
      <c r="UWH14" s="77"/>
      <c r="UWI14" s="77"/>
      <c r="UWJ14" s="84"/>
      <c r="UWK14" s="80"/>
      <c r="UWL14" s="80"/>
      <c r="UWM14" s="77"/>
      <c r="UWN14" s="77"/>
      <c r="UWO14" s="84"/>
      <c r="UWP14" s="80"/>
      <c r="UWQ14" s="80"/>
      <c r="UWR14" s="77"/>
      <c r="UWS14" s="77"/>
      <c r="UWT14" s="84"/>
      <c r="UWU14" s="80"/>
      <c r="UWV14" s="80"/>
      <c r="UWW14" s="77"/>
      <c r="UWX14" s="77"/>
      <c r="UWY14" s="84"/>
      <c r="UWZ14" s="80"/>
      <c r="UXA14" s="80"/>
      <c r="UXB14" s="77"/>
      <c r="UXC14" s="77"/>
      <c r="UXD14" s="77"/>
      <c r="UXE14" s="77"/>
      <c r="UXF14" s="77"/>
      <c r="UXG14" s="77"/>
      <c r="UXH14" s="78"/>
      <c r="UXI14" s="78"/>
      <c r="UXJ14" s="118"/>
      <c r="UXK14" s="119"/>
      <c r="UXL14" s="119"/>
      <c r="UXM14" s="118"/>
      <c r="UXN14" s="118"/>
      <c r="UXO14" s="81"/>
      <c r="UXP14" s="82"/>
      <c r="UXQ14" s="81"/>
      <c r="UXR14" s="82"/>
      <c r="UXS14" s="83"/>
      <c r="UXT14" s="82"/>
      <c r="UXU14" s="81"/>
      <c r="UXV14" s="81"/>
      <c r="UXW14" s="76"/>
      <c r="UXX14" s="84"/>
      <c r="UXY14" s="77"/>
      <c r="UXZ14" s="77"/>
      <c r="UYA14" s="84"/>
      <c r="UYB14" s="80"/>
      <c r="UYC14" s="80"/>
      <c r="UYD14" s="77"/>
      <c r="UYE14" s="77"/>
      <c r="UYF14" s="84"/>
      <c r="UYG14" s="80"/>
      <c r="UYH14" s="80"/>
      <c r="UYI14" s="77"/>
      <c r="UYJ14" s="77"/>
      <c r="UYK14" s="84"/>
      <c r="UYL14" s="80"/>
      <c r="UYM14" s="80"/>
      <c r="UYN14" s="77"/>
      <c r="UYO14" s="77"/>
      <c r="UYP14" s="84"/>
      <c r="UYQ14" s="80"/>
      <c r="UYR14" s="80"/>
      <c r="UYS14" s="77"/>
      <c r="UYT14" s="77"/>
      <c r="UYU14" s="77"/>
      <c r="UYV14" s="77"/>
      <c r="UYW14" s="77"/>
      <c r="UYX14" s="77"/>
      <c r="UYY14" s="78"/>
      <c r="UYZ14" s="78"/>
      <c r="UZA14" s="118"/>
      <c r="UZB14" s="119"/>
      <c r="UZC14" s="119"/>
      <c r="UZD14" s="118"/>
      <c r="UZE14" s="118"/>
      <c r="UZF14" s="81"/>
      <c r="UZG14" s="82"/>
      <c r="UZH14" s="81"/>
      <c r="UZI14" s="82"/>
      <c r="UZJ14" s="83"/>
      <c r="UZK14" s="82"/>
      <c r="UZL14" s="81"/>
      <c r="UZM14" s="81"/>
      <c r="UZN14" s="76"/>
      <c r="UZO14" s="84"/>
      <c r="UZP14" s="77"/>
      <c r="UZQ14" s="77"/>
      <c r="UZR14" s="84"/>
      <c r="UZS14" s="80"/>
      <c r="UZT14" s="80"/>
      <c r="UZU14" s="77"/>
      <c r="UZV14" s="77"/>
      <c r="UZW14" s="84"/>
      <c r="UZX14" s="80"/>
      <c r="UZY14" s="80"/>
      <c r="UZZ14" s="77"/>
      <c r="VAA14" s="77"/>
      <c r="VAB14" s="84"/>
      <c r="VAC14" s="80"/>
      <c r="VAD14" s="80"/>
      <c r="VAE14" s="77"/>
      <c r="VAF14" s="77"/>
      <c r="VAG14" s="84"/>
      <c r="VAH14" s="80"/>
      <c r="VAI14" s="80"/>
      <c r="VAJ14" s="77"/>
      <c r="VAK14" s="77"/>
      <c r="VAL14" s="77"/>
      <c r="VAM14" s="77"/>
      <c r="VAN14" s="77"/>
      <c r="VAO14" s="77"/>
      <c r="VAP14" s="78"/>
      <c r="VAQ14" s="78"/>
      <c r="VAR14" s="118"/>
      <c r="VAS14" s="119"/>
      <c r="VAT14" s="119"/>
      <c r="VAU14" s="118"/>
      <c r="VAV14" s="118"/>
      <c r="VAW14" s="81"/>
      <c r="VAX14" s="82"/>
      <c r="VAY14" s="81"/>
      <c r="VAZ14" s="82"/>
      <c r="VBA14" s="83"/>
      <c r="VBB14" s="82"/>
      <c r="VBC14" s="81"/>
      <c r="VBD14" s="81"/>
      <c r="VBE14" s="76"/>
      <c r="VBF14" s="84"/>
      <c r="VBG14" s="77"/>
      <c r="VBH14" s="77"/>
      <c r="VBI14" s="84"/>
      <c r="VBJ14" s="80"/>
      <c r="VBK14" s="80"/>
      <c r="VBL14" s="77"/>
      <c r="VBM14" s="77"/>
      <c r="VBN14" s="84"/>
      <c r="VBO14" s="80"/>
      <c r="VBP14" s="80"/>
      <c r="VBQ14" s="77"/>
      <c r="VBR14" s="77"/>
      <c r="VBS14" s="84"/>
      <c r="VBT14" s="80"/>
      <c r="VBU14" s="80"/>
      <c r="VBV14" s="77"/>
      <c r="VBW14" s="77"/>
      <c r="VBX14" s="84"/>
      <c r="VBY14" s="80"/>
      <c r="VBZ14" s="80"/>
      <c r="VCA14" s="77"/>
      <c r="VCB14" s="77"/>
      <c r="VCC14" s="77"/>
      <c r="VCD14" s="77"/>
      <c r="VCE14" s="77"/>
      <c r="VCF14" s="77"/>
      <c r="VCG14" s="78"/>
      <c r="VCH14" s="78"/>
      <c r="VCI14" s="118"/>
      <c r="VCJ14" s="119"/>
      <c r="VCK14" s="119"/>
      <c r="VCL14" s="118"/>
      <c r="VCM14" s="118"/>
      <c r="VCN14" s="81"/>
      <c r="VCO14" s="82"/>
      <c r="VCP14" s="81"/>
      <c r="VCQ14" s="82"/>
      <c r="VCR14" s="83"/>
      <c r="VCS14" s="82"/>
      <c r="VCT14" s="81"/>
      <c r="VCU14" s="81"/>
      <c r="VCV14" s="76"/>
      <c r="VCW14" s="84"/>
      <c r="VCX14" s="77"/>
      <c r="VCY14" s="77"/>
      <c r="VCZ14" s="84"/>
      <c r="VDA14" s="80"/>
      <c r="VDB14" s="80"/>
      <c r="VDC14" s="77"/>
      <c r="VDD14" s="77"/>
      <c r="VDE14" s="84"/>
      <c r="VDF14" s="80"/>
      <c r="VDG14" s="80"/>
      <c r="VDH14" s="77"/>
      <c r="VDI14" s="77"/>
      <c r="VDJ14" s="84"/>
      <c r="VDK14" s="80"/>
      <c r="VDL14" s="80"/>
      <c r="VDM14" s="77"/>
      <c r="VDN14" s="77"/>
      <c r="VDO14" s="84"/>
      <c r="VDP14" s="80"/>
      <c r="VDQ14" s="80"/>
      <c r="VDR14" s="77"/>
      <c r="VDS14" s="77"/>
      <c r="VDT14" s="77"/>
      <c r="VDU14" s="77"/>
      <c r="VDV14" s="77"/>
      <c r="VDW14" s="77"/>
      <c r="VDX14" s="78"/>
      <c r="VDY14" s="78"/>
      <c r="VDZ14" s="118"/>
      <c r="VEA14" s="119"/>
      <c r="VEB14" s="119"/>
      <c r="VEC14" s="118"/>
      <c r="VED14" s="118"/>
      <c r="VEE14" s="81"/>
      <c r="VEF14" s="82"/>
      <c r="VEG14" s="81"/>
      <c r="VEH14" s="82"/>
      <c r="VEI14" s="83"/>
      <c r="VEJ14" s="82"/>
      <c r="VEK14" s="81"/>
      <c r="VEL14" s="81"/>
      <c r="VEM14" s="76"/>
      <c r="VEN14" s="84"/>
      <c r="VEO14" s="77"/>
      <c r="VEP14" s="77"/>
      <c r="VEQ14" s="84"/>
      <c r="VER14" s="80"/>
      <c r="VES14" s="80"/>
      <c r="VET14" s="77"/>
      <c r="VEU14" s="77"/>
      <c r="VEV14" s="84"/>
      <c r="VEW14" s="80"/>
      <c r="VEX14" s="80"/>
      <c r="VEY14" s="77"/>
      <c r="VEZ14" s="77"/>
      <c r="VFA14" s="84"/>
      <c r="VFB14" s="80"/>
      <c r="VFC14" s="80"/>
      <c r="VFD14" s="77"/>
      <c r="VFE14" s="77"/>
      <c r="VFF14" s="84"/>
      <c r="VFG14" s="80"/>
      <c r="VFH14" s="80"/>
      <c r="VFI14" s="77"/>
      <c r="VFJ14" s="77"/>
      <c r="VFK14" s="77"/>
      <c r="VFL14" s="77"/>
      <c r="VFM14" s="77"/>
      <c r="VFN14" s="77"/>
      <c r="VFO14" s="78"/>
      <c r="VFP14" s="78"/>
      <c r="VFQ14" s="118"/>
      <c r="VFR14" s="119"/>
      <c r="VFS14" s="119"/>
      <c r="VFT14" s="118"/>
      <c r="VFU14" s="118"/>
      <c r="VFV14" s="81"/>
      <c r="VFW14" s="82"/>
      <c r="VFX14" s="81"/>
      <c r="VFY14" s="82"/>
      <c r="VFZ14" s="83"/>
      <c r="VGA14" s="82"/>
      <c r="VGB14" s="81"/>
      <c r="VGC14" s="81"/>
      <c r="VGD14" s="76"/>
      <c r="VGE14" s="84"/>
      <c r="VGF14" s="77"/>
      <c r="VGG14" s="77"/>
      <c r="VGH14" s="84"/>
      <c r="VGI14" s="80"/>
      <c r="VGJ14" s="80"/>
      <c r="VGK14" s="77"/>
      <c r="VGL14" s="77"/>
      <c r="VGM14" s="84"/>
      <c r="VGN14" s="80"/>
      <c r="VGO14" s="80"/>
      <c r="VGP14" s="77"/>
      <c r="VGQ14" s="77"/>
      <c r="VGR14" s="84"/>
      <c r="VGS14" s="80"/>
      <c r="VGT14" s="80"/>
      <c r="VGU14" s="77"/>
      <c r="VGV14" s="77"/>
      <c r="VGW14" s="84"/>
      <c r="VGX14" s="80"/>
      <c r="VGY14" s="80"/>
      <c r="VGZ14" s="77"/>
      <c r="VHA14" s="77"/>
      <c r="VHB14" s="77"/>
      <c r="VHC14" s="77"/>
      <c r="VHD14" s="77"/>
      <c r="VHE14" s="77"/>
      <c r="VHF14" s="78"/>
      <c r="VHG14" s="78"/>
      <c r="VHH14" s="118"/>
      <c r="VHI14" s="119"/>
      <c r="VHJ14" s="119"/>
      <c r="VHK14" s="118"/>
      <c r="VHL14" s="118"/>
      <c r="VHM14" s="81"/>
      <c r="VHN14" s="82"/>
      <c r="VHO14" s="81"/>
      <c r="VHP14" s="82"/>
      <c r="VHQ14" s="83"/>
      <c r="VHR14" s="82"/>
      <c r="VHS14" s="81"/>
      <c r="VHT14" s="81"/>
      <c r="VHU14" s="76"/>
      <c r="VHV14" s="84"/>
      <c r="VHW14" s="77"/>
      <c r="VHX14" s="77"/>
      <c r="VHY14" s="84"/>
      <c r="VHZ14" s="80"/>
      <c r="VIA14" s="80"/>
      <c r="VIB14" s="77"/>
      <c r="VIC14" s="77"/>
      <c r="VID14" s="84"/>
      <c r="VIE14" s="80"/>
      <c r="VIF14" s="80"/>
      <c r="VIG14" s="77"/>
      <c r="VIH14" s="77"/>
      <c r="VII14" s="84"/>
      <c r="VIJ14" s="80"/>
      <c r="VIK14" s="80"/>
      <c r="VIL14" s="77"/>
      <c r="VIM14" s="77"/>
      <c r="VIN14" s="84"/>
      <c r="VIO14" s="80"/>
      <c r="VIP14" s="80"/>
      <c r="VIQ14" s="77"/>
      <c r="VIR14" s="77"/>
      <c r="VIS14" s="77"/>
      <c r="VIT14" s="77"/>
      <c r="VIU14" s="77"/>
      <c r="VIV14" s="77"/>
      <c r="VIW14" s="78"/>
      <c r="VIX14" s="78"/>
      <c r="VIY14" s="118"/>
      <c r="VIZ14" s="119"/>
      <c r="VJA14" s="119"/>
      <c r="VJB14" s="118"/>
      <c r="VJC14" s="118"/>
      <c r="VJD14" s="81"/>
    </row>
    <row r="15" spans="1:45" ht="90.75" customHeight="1">
      <c r="A15" s="182" t="s">
        <v>124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row>
  </sheetData>
  <mergeCells count="42">
    <mergeCell ref="A15:AS15"/>
    <mergeCell ref="A8:B8"/>
    <mergeCell ref="A9:A11"/>
    <mergeCell ref="B9:B11"/>
    <mergeCell ref="A1:F4"/>
    <mergeCell ref="A5:Q5"/>
    <mergeCell ref="A6:Q6"/>
    <mergeCell ref="C9:C11"/>
    <mergeCell ref="D9:D11"/>
    <mergeCell ref="E9:E11"/>
    <mergeCell ref="G1:AS1"/>
    <mergeCell ref="G2:AS2"/>
    <mergeCell ref="R6:AS6"/>
    <mergeCell ref="G3:Q3"/>
    <mergeCell ref="AM8:AM11"/>
    <mergeCell ref="AN8:AN11"/>
    <mergeCell ref="AP8:AP11"/>
    <mergeCell ref="T10:X10"/>
    <mergeCell ref="Y10:AC10"/>
    <mergeCell ref="AD10:AH10"/>
    <mergeCell ref="AO8:AO11"/>
    <mergeCell ref="F9:F11"/>
    <mergeCell ref="G9:G11"/>
    <mergeCell ref="H9:H11"/>
    <mergeCell ref="AK10:AK11"/>
    <mergeCell ref="AL10:AL11"/>
    <mergeCell ref="C8:D8"/>
    <mergeCell ref="R5:AS5"/>
    <mergeCell ref="AQ8:AQ11"/>
    <mergeCell ref="R3:AS3"/>
    <mergeCell ref="O10:S10"/>
    <mergeCell ref="G4:Q4"/>
    <mergeCell ref="AI10:AI11"/>
    <mergeCell ref="AJ10:AJ11"/>
    <mergeCell ref="E8:AL8"/>
    <mergeCell ref="AI9:AL9"/>
    <mergeCell ref="J10:N10"/>
    <mergeCell ref="J9:AH9"/>
    <mergeCell ref="R4:AS4"/>
    <mergeCell ref="I9:I11"/>
    <mergeCell ref="AR8:AR11"/>
    <mergeCell ref="AS8:AS11"/>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view="pageBreakPreview" zoomScale="60" workbookViewId="0" topLeftCell="A1">
      <selection activeCell="AL39" sqref="AL39:AL44"/>
    </sheetView>
  </sheetViews>
  <sheetFormatPr defaultColWidth="11.421875" defaultRowHeight="15"/>
  <cols>
    <col min="1" max="1" width="17.140625" style="91" customWidth="1"/>
    <col min="2" max="2" width="12.421875" style="91" customWidth="1"/>
    <col min="3" max="3" width="25.140625" style="91" customWidth="1"/>
    <col min="4" max="4" width="21.140625" style="95" customWidth="1"/>
    <col min="5" max="6" width="21.7109375" style="95" customWidth="1"/>
    <col min="7" max="7" width="16.57421875" style="96" customWidth="1"/>
    <col min="8" max="8" width="23.28125" style="96" hidden="1" customWidth="1"/>
    <col min="9" max="9" width="22.00390625" style="97" hidden="1" customWidth="1"/>
    <col min="10" max="11" width="22.57421875" style="96" hidden="1" customWidth="1"/>
    <col min="12" max="12" width="23.00390625" style="96" customWidth="1"/>
    <col min="13" max="16" width="20.7109375" style="96" hidden="1" customWidth="1"/>
    <col min="17" max="17" width="23.00390625" style="96" hidden="1" customWidth="1"/>
    <col min="18" max="21" width="20.7109375" style="96" hidden="1" customWidth="1"/>
    <col min="22" max="22" width="23.00390625" style="96" hidden="1" customWidth="1"/>
    <col min="23" max="26" width="20.7109375" style="96" hidden="1" customWidth="1"/>
    <col min="27" max="27" width="23.00390625" style="96" hidden="1" customWidth="1"/>
    <col min="28" max="31" width="20.7109375" style="96" hidden="1" customWidth="1"/>
    <col min="32" max="32" width="22.57421875" style="91" customWidth="1"/>
    <col min="33" max="33" width="13.140625" style="91" customWidth="1"/>
    <col min="34" max="35" width="18.00390625" style="92" customWidth="1"/>
    <col min="36" max="36" width="26.8515625" style="91" customWidth="1"/>
    <col min="37" max="37" width="19.8515625" style="91" customWidth="1"/>
    <col min="38" max="38" width="66.57421875" style="91" customWidth="1"/>
    <col min="39" max="39" width="40.140625" style="91" customWidth="1"/>
    <col min="40" max="40" width="81.7109375" style="91" customWidth="1"/>
    <col min="41" max="41" width="60.57421875" style="91" customWidth="1"/>
    <col min="42" max="42" width="58.7109375" style="91" customWidth="1"/>
    <col min="43" max="16384" width="11.421875" style="91" customWidth="1"/>
  </cols>
  <sheetData>
    <row r="1" spans="1:42" ht="38.25" customHeight="1">
      <c r="A1" s="197"/>
      <c r="B1" s="197"/>
      <c r="C1" s="197"/>
      <c r="D1" s="197"/>
      <c r="E1" s="197"/>
      <c r="F1" s="196" t="s">
        <v>0</v>
      </c>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row>
    <row r="2" spans="1:42" ht="30.75" customHeight="1">
      <c r="A2" s="197"/>
      <c r="B2" s="197"/>
      <c r="C2" s="197"/>
      <c r="D2" s="197"/>
      <c r="E2" s="197"/>
      <c r="F2" s="196" t="s">
        <v>123</v>
      </c>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row>
    <row r="3" spans="1:42" ht="27.75" customHeight="1">
      <c r="A3" s="197"/>
      <c r="B3" s="197"/>
      <c r="C3" s="197"/>
      <c r="D3" s="197"/>
      <c r="E3" s="197"/>
      <c r="F3" s="196" t="s">
        <v>1</v>
      </c>
      <c r="G3" s="196"/>
      <c r="H3" s="196"/>
      <c r="I3" s="196"/>
      <c r="J3" s="196"/>
      <c r="K3" s="196"/>
      <c r="L3" s="196"/>
      <c r="M3" s="196"/>
      <c r="N3" s="196"/>
      <c r="O3" s="196" t="s">
        <v>126</v>
      </c>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row>
    <row r="4" spans="1:42" ht="93" customHeight="1">
      <c r="A4" s="197"/>
      <c r="B4" s="197"/>
      <c r="C4" s="197"/>
      <c r="D4" s="197"/>
      <c r="E4" s="197"/>
      <c r="F4" s="196" t="s">
        <v>2</v>
      </c>
      <c r="G4" s="196"/>
      <c r="H4" s="196"/>
      <c r="I4" s="196"/>
      <c r="J4" s="196"/>
      <c r="K4" s="196"/>
      <c r="L4" s="196"/>
      <c r="M4" s="196"/>
      <c r="N4" s="196"/>
      <c r="O4" s="196" t="s">
        <v>130</v>
      </c>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row>
    <row r="5" ht="14.25" customHeight="1">
      <c r="AI5" s="93"/>
    </row>
    <row r="6" spans="1:42" s="94" customFormat="1" ht="33" customHeight="1">
      <c r="A6" s="196" t="s">
        <v>76</v>
      </c>
      <c r="B6" s="196" t="s">
        <v>86</v>
      </c>
      <c r="C6" s="196"/>
      <c r="D6" s="196"/>
      <c r="E6" s="196" t="s">
        <v>90</v>
      </c>
      <c r="F6" s="199" t="s">
        <v>204</v>
      </c>
      <c r="G6" s="196" t="s">
        <v>91</v>
      </c>
      <c r="H6" s="196" t="s">
        <v>92</v>
      </c>
      <c r="I6" s="198" t="s">
        <v>93</v>
      </c>
      <c r="J6" s="198"/>
      <c r="K6" s="198"/>
      <c r="L6" s="198"/>
      <c r="M6" s="198"/>
      <c r="N6" s="198"/>
      <c r="O6" s="198"/>
      <c r="P6" s="198"/>
      <c r="Q6" s="198"/>
      <c r="R6" s="198"/>
      <c r="S6" s="198"/>
      <c r="T6" s="198"/>
      <c r="U6" s="198"/>
      <c r="V6" s="198"/>
      <c r="W6" s="198"/>
      <c r="X6" s="198"/>
      <c r="Y6" s="198"/>
      <c r="Z6" s="198"/>
      <c r="AA6" s="198"/>
      <c r="AB6" s="198"/>
      <c r="AC6" s="198"/>
      <c r="AD6" s="198"/>
      <c r="AE6" s="198"/>
      <c r="AF6" s="196" t="s">
        <v>94</v>
      </c>
      <c r="AG6" s="196"/>
      <c r="AH6" s="196"/>
      <c r="AI6" s="196"/>
      <c r="AJ6" s="196" t="s">
        <v>96</v>
      </c>
      <c r="AK6" s="196" t="s">
        <v>97</v>
      </c>
      <c r="AL6" s="196" t="s">
        <v>98</v>
      </c>
      <c r="AM6" s="196" t="s">
        <v>99</v>
      </c>
      <c r="AN6" s="196" t="s">
        <v>100</v>
      </c>
      <c r="AO6" s="196" t="s">
        <v>101</v>
      </c>
      <c r="AP6" s="196" t="s">
        <v>102</v>
      </c>
    </row>
    <row r="7" spans="1:42" s="94" customFormat="1" ht="33" customHeight="1">
      <c r="A7" s="196"/>
      <c r="B7" s="196"/>
      <c r="C7" s="196"/>
      <c r="D7" s="196"/>
      <c r="E7" s="196"/>
      <c r="F7" s="199"/>
      <c r="G7" s="196"/>
      <c r="H7" s="196"/>
      <c r="I7" s="198" t="s">
        <v>131</v>
      </c>
      <c r="J7" s="198"/>
      <c r="K7" s="198"/>
      <c r="L7" s="198" t="s">
        <v>132</v>
      </c>
      <c r="M7" s="198"/>
      <c r="N7" s="198"/>
      <c r="O7" s="198"/>
      <c r="P7" s="198"/>
      <c r="Q7" s="198" t="s">
        <v>133</v>
      </c>
      <c r="R7" s="198"/>
      <c r="S7" s="198"/>
      <c r="T7" s="198"/>
      <c r="U7" s="198"/>
      <c r="V7" s="198" t="s">
        <v>134</v>
      </c>
      <c r="W7" s="198"/>
      <c r="X7" s="198"/>
      <c r="Y7" s="198"/>
      <c r="Z7" s="198"/>
      <c r="AA7" s="198" t="s">
        <v>135</v>
      </c>
      <c r="AB7" s="198"/>
      <c r="AC7" s="198"/>
      <c r="AD7" s="198"/>
      <c r="AE7" s="198"/>
      <c r="AF7" s="198" t="s">
        <v>95</v>
      </c>
      <c r="AG7" s="198"/>
      <c r="AH7" s="198"/>
      <c r="AI7" s="198"/>
      <c r="AJ7" s="196"/>
      <c r="AK7" s="196"/>
      <c r="AL7" s="196"/>
      <c r="AM7" s="196"/>
      <c r="AN7" s="196"/>
      <c r="AO7" s="196"/>
      <c r="AP7" s="196"/>
    </row>
    <row r="8" spans="1:42" s="94" customFormat="1" ht="33" customHeight="1">
      <c r="A8" s="196"/>
      <c r="B8" s="146" t="s">
        <v>87</v>
      </c>
      <c r="C8" s="146" t="s">
        <v>88</v>
      </c>
      <c r="D8" s="146" t="s">
        <v>89</v>
      </c>
      <c r="E8" s="196"/>
      <c r="F8" s="199"/>
      <c r="G8" s="196"/>
      <c r="H8" s="200"/>
      <c r="I8" s="153" t="s">
        <v>5</v>
      </c>
      <c r="J8" s="146" t="s">
        <v>6</v>
      </c>
      <c r="K8" s="146" t="s">
        <v>30</v>
      </c>
      <c r="L8" s="146" t="s">
        <v>3</v>
      </c>
      <c r="M8" s="146" t="s">
        <v>4</v>
      </c>
      <c r="N8" s="146" t="s">
        <v>5</v>
      </c>
      <c r="O8" s="146" t="s">
        <v>6</v>
      </c>
      <c r="P8" s="146" t="s">
        <v>30</v>
      </c>
      <c r="Q8" s="146" t="s">
        <v>3</v>
      </c>
      <c r="R8" s="146" t="s">
        <v>4</v>
      </c>
      <c r="S8" s="146" t="s">
        <v>5</v>
      </c>
      <c r="T8" s="146" t="s">
        <v>6</v>
      </c>
      <c r="U8" s="146" t="s">
        <v>30</v>
      </c>
      <c r="V8" s="146" t="s">
        <v>3</v>
      </c>
      <c r="W8" s="146" t="s">
        <v>4</v>
      </c>
      <c r="X8" s="146" t="s">
        <v>5</v>
      </c>
      <c r="Y8" s="146" t="s">
        <v>6</v>
      </c>
      <c r="Z8" s="146" t="s">
        <v>30</v>
      </c>
      <c r="AA8" s="146" t="s">
        <v>3</v>
      </c>
      <c r="AB8" s="146" t="s">
        <v>4</v>
      </c>
      <c r="AC8" s="146" t="s">
        <v>5</v>
      </c>
      <c r="AD8" s="146" t="s">
        <v>6</v>
      </c>
      <c r="AE8" s="146" t="s">
        <v>30</v>
      </c>
      <c r="AF8" s="146" t="s">
        <v>3</v>
      </c>
      <c r="AG8" s="146" t="s">
        <v>4</v>
      </c>
      <c r="AH8" s="146" t="s">
        <v>5</v>
      </c>
      <c r="AI8" s="146" t="s">
        <v>6</v>
      </c>
      <c r="AJ8" s="196"/>
      <c r="AK8" s="196"/>
      <c r="AL8" s="196"/>
      <c r="AM8" s="196"/>
      <c r="AN8" s="196"/>
      <c r="AO8" s="196"/>
      <c r="AP8" s="196"/>
    </row>
    <row r="9" spans="1:42" s="94" customFormat="1" ht="20.25" customHeight="1">
      <c r="A9" s="194" t="s">
        <v>205</v>
      </c>
      <c r="B9" s="194">
        <v>1</v>
      </c>
      <c r="C9" s="188" t="s">
        <v>199</v>
      </c>
      <c r="D9" s="195" t="s">
        <v>184</v>
      </c>
      <c r="E9" s="194">
        <v>71</v>
      </c>
      <c r="F9" s="194">
        <v>185</v>
      </c>
      <c r="G9" s="115" t="s">
        <v>7</v>
      </c>
      <c r="H9" s="154">
        <v>1</v>
      </c>
      <c r="I9" s="155">
        <v>1</v>
      </c>
      <c r="J9" s="156">
        <v>1</v>
      </c>
      <c r="K9" s="156">
        <v>1</v>
      </c>
      <c r="L9" s="156">
        <v>1</v>
      </c>
      <c r="M9" s="156"/>
      <c r="N9" s="156"/>
      <c r="O9" s="156"/>
      <c r="P9" s="156"/>
      <c r="Q9" s="156">
        <v>1</v>
      </c>
      <c r="R9" s="156"/>
      <c r="S9" s="156"/>
      <c r="T9" s="156"/>
      <c r="U9" s="156"/>
      <c r="V9" s="156">
        <v>1</v>
      </c>
      <c r="W9" s="156"/>
      <c r="X9" s="156"/>
      <c r="Y9" s="156"/>
      <c r="Z9" s="156"/>
      <c r="AA9" s="156">
        <v>1</v>
      </c>
      <c r="AB9" s="156"/>
      <c r="AC9" s="156"/>
      <c r="AD9" s="156"/>
      <c r="AE9" s="156"/>
      <c r="AF9" s="156">
        <v>1</v>
      </c>
      <c r="AG9" s="156"/>
      <c r="AH9" s="156"/>
      <c r="AI9" s="156"/>
      <c r="AJ9" s="100">
        <f>+AF9/L9</f>
        <v>1</v>
      </c>
      <c r="AK9" s="157">
        <f>(AF9+K9)/(K9+L9+Q9+V9+AA9)</f>
        <v>0.4</v>
      </c>
      <c r="AL9" s="192" t="s">
        <v>300</v>
      </c>
      <c r="AM9" s="190" t="s">
        <v>301</v>
      </c>
      <c r="AN9" s="190" t="s">
        <v>302</v>
      </c>
      <c r="AO9" s="186" t="s">
        <v>303</v>
      </c>
      <c r="AP9" s="186" t="s">
        <v>304</v>
      </c>
    </row>
    <row r="10" spans="1:42" s="94" customFormat="1" ht="20.25" customHeight="1">
      <c r="A10" s="194"/>
      <c r="B10" s="194"/>
      <c r="C10" s="188"/>
      <c r="D10" s="195"/>
      <c r="E10" s="194"/>
      <c r="F10" s="194"/>
      <c r="G10" s="115" t="s">
        <v>8</v>
      </c>
      <c r="H10" s="134">
        <f>K10+L10+Q10+V10+AA10</f>
        <v>1154423982</v>
      </c>
      <c r="I10" s="106">
        <v>168507479</v>
      </c>
      <c r="J10" s="106">
        <v>162736812</v>
      </c>
      <c r="K10" s="106">
        <v>161402141</v>
      </c>
      <c r="L10" s="106">
        <v>162276000</v>
      </c>
      <c r="M10" s="98"/>
      <c r="N10" s="98"/>
      <c r="O10" s="98"/>
      <c r="P10" s="98"/>
      <c r="Q10" s="106">
        <v>268771504</v>
      </c>
      <c r="R10" s="98"/>
      <c r="S10" s="98"/>
      <c r="T10" s="98"/>
      <c r="U10" s="98"/>
      <c r="V10" s="106">
        <v>276834649</v>
      </c>
      <c r="W10" s="98"/>
      <c r="X10" s="98"/>
      <c r="Y10" s="98"/>
      <c r="Z10" s="98"/>
      <c r="AA10" s="106">
        <v>285139688</v>
      </c>
      <c r="AB10" s="98"/>
      <c r="AC10" s="98"/>
      <c r="AD10" s="98"/>
      <c r="AE10" s="98"/>
      <c r="AF10" s="106">
        <v>162057600</v>
      </c>
      <c r="AG10" s="106"/>
      <c r="AH10" s="106"/>
      <c r="AI10" s="106"/>
      <c r="AJ10" s="100">
        <f>+AF10/L10</f>
        <v>0.9986541447903572</v>
      </c>
      <c r="AK10" s="157">
        <f>(AF10+K10)/H10</f>
        <v>0.28019146002114154</v>
      </c>
      <c r="AL10" s="193"/>
      <c r="AM10" s="191"/>
      <c r="AN10" s="191"/>
      <c r="AO10" s="189"/>
      <c r="AP10" s="187"/>
    </row>
    <row r="11" spans="1:42" s="94" customFormat="1" ht="20.25" customHeight="1">
      <c r="A11" s="194"/>
      <c r="B11" s="194"/>
      <c r="C11" s="188"/>
      <c r="D11" s="195"/>
      <c r="E11" s="194"/>
      <c r="F11" s="194"/>
      <c r="G11" s="115" t="s">
        <v>9</v>
      </c>
      <c r="H11" s="135">
        <v>0</v>
      </c>
      <c r="I11" s="102">
        <v>0</v>
      </c>
      <c r="J11" s="101">
        <v>0</v>
      </c>
      <c r="K11" s="105">
        <v>0</v>
      </c>
      <c r="L11" s="101">
        <v>0</v>
      </c>
      <c r="M11" s="101"/>
      <c r="N11" s="101"/>
      <c r="O11" s="101"/>
      <c r="P11" s="101"/>
      <c r="Q11" s="101">
        <v>0</v>
      </c>
      <c r="R11" s="101"/>
      <c r="S11" s="101"/>
      <c r="T11" s="101"/>
      <c r="U11" s="101"/>
      <c r="V11" s="101">
        <v>0</v>
      </c>
      <c r="W11" s="101"/>
      <c r="X11" s="101"/>
      <c r="Y11" s="101"/>
      <c r="Z11" s="101"/>
      <c r="AA11" s="101">
        <v>0</v>
      </c>
      <c r="AB11" s="103"/>
      <c r="AC11" s="103"/>
      <c r="AD11" s="103"/>
      <c r="AE11" s="103"/>
      <c r="AF11" s="101">
        <v>0</v>
      </c>
      <c r="AG11" s="101"/>
      <c r="AH11" s="101"/>
      <c r="AI11" s="101"/>
      <c r="AJ11" s="100"/>
      <c r="AK11" s="157"/>
      <c r="AL11" s="193"/>
      <c r="AM11" s="191"/>
      <c r="AN11" s="191"/>
      <c r="AO11" s="189"/>
      <c r="AP11" s="187"/>
    </row>
    <row r="12" spans="1:42" s="94" customFormat="1" ht="20.25" customHeight="1">
      <c r="A12" s="194"/>
      <c r="B12" s="194"/>
      <c r="C12" s="188"/>
      <c r="D12" s="195"/>
      <c r="E12" s="194"/>
      <c r="F12" s="194"/>
      <c r="G12" s="115" t="s">
        <v>10</v>
      </c>
      <c r="H12" s="134">
        <v>0</v>
      </c>
      <c r="I12" s="106">
        <v>0</v>
      </c>
      <c r="J12" s="106">
        <v>0</v>
      </c>
      <c r="K12" s="104">
        <v>0</v>
      </c>
      <c r="L12" s="106">
        <v>53096983</v>
      </c>
      <c r="M12" s="106"/>
      <c r="N12" s="106"/>
      <c r="O12" s="106"/>
      <c r="P12" s="106"/>
      <c r="Q12" s="106">
        <v>0</v>
      </c>
      <c r="R12" s="106"/>
      <c r="S12" s="106"/>
      <c r="T12" s="106"/>
      <c r="U12" s="106"/>
      <c r="V12" s="106">
        <v>0</v>
      </c>
      <c r="W12" s="106"/>
      <c r="X12" s="106"/>
      <c r="Y12" s="106"/>
      <c r="Z12" s="106"/>
      <c r="AA12" s="106">
        <v>0</v>
      </c>
      <c r="AB12" s="103"/>
      <c r="AC12" s="103"/>
      <c r="AD12" s="103"/>
      <c r="AE12" s="103"/>
      <c r="AF12" s="106">
        <v>53096983</v>
      </c>
      <c r="AG12" s="106"/>
      <c r="AH12" s="106"/>
      <c r="AI12" s="106"/>
      <c r="AJ12" s="100"/>
      <c r="AK12" s="157"/>
      <c r="AL12" s="193"/>
      <c r="AM12" s="191"/>
      <c r="AN12" s="191"/>
      <c r="AO12" s="189"/>
      <c r="AP12" s="187"/>
    </row>
    <row r="13" spans="1:42" s="94" customFormat="1" ht="20.25" customHeight="1">
      <c r="A13" s="194"/>
      <c r="B13" s="194"/>
      <c r="C13" s="188"/>
      <c r="D13" s="195"/>
      <c r="E13" s="194"/>
      <c r="F13" s="194"/>
      <c r="G13" s="115" t="s">
        <v>11</v>
      </c>
      <c r="H13" s="136">
        <f>H11+H9</f>
        <v>1</v>
      </c>
      <c r="I13" s="108">
        <f>I11+I9</f>
        <v>1</v>
      </c>
      <c r="J13" s="107">
        <v>1</v>
      </c>
      <c r="K13" s="107">
        <v>1</v>
      </c>
      <c r="L13" s="107">
        <f>L11+L9</f>
        <v>1</v>
      </c>
      <c r="M13" s="107"/>
      <c r="N13" s="107"/>
      <c r="O13" s="107"/>
      <c r="P13" s="107"/>
      <c r="Q13" s="107">
        <f>Q11+Q9</f>
        <v>1</v>
      </c>
      <c r="R13" s="107"/>
      <c r="S13" s="107"/>
      <c r="T13" s="107"/>
      <c r="U13" s="107"/>
      <c r="V13" s="107">
        <f>V11+V9</f>
        <v>1</v>
      </c>
      <c r="W13" s="107"/>
      <c r="X13" s="107"/>
      <c r="Y13" s="107"/>
      <c r="Z13" s="107"/>
      <c r="AA13" s="107">
        <f>AA11+AA9</f>
        <v>1</v>
      </c>
      <c r="AB13" s="107"/>
      <c r="AC13" s="107"/>
      <c r="AD13" s="107"/>
      <c r="AE13" s="107"/>
      <c r="AF13" s="107">
        <v>1</v>
      </c>
      <c r="AG13" s="107"/>
      <c r="AH13" s="107"/>
      <c r="AI13" s="107"/>
      <c r="AJ13" s="100"/>
      <c r="AK13" s="157"/>
      <c r="AL13" s="193"/>
      <c r="AM13" s="191"/>
      <c r="AN13" s="191"/>
      <c r="AO13" s="189"/>
      <c r="AP13" s="187"/>
    </row>
    <row r="14" spans="1:42" s="94" customFormat="1" ht="20.25" customHeight="1">
      <c r="A14" s="194"/>
      <c r="B14" s="194"/>
      <c r="C14" s="188"/>
      <c r="D14" s="195"/>
      <c r="E14" s="194"/>
      <c r="F14" s="194"/>
      <c r="G14" s="115" t="s">
        <v>12</v>
      </c>
      <c r="H14" s="110">
        <f>H10+H12</f>
        <v>1154423982</v>
      </c>
      <c r="I14" s="109">
        <f>I10+I12</f>
        <v>168507479</v>
      </c>
      <c r="J14" s="109">
        <f>J10+J12</f>
        <v>162736812</v>
      </c>
      <c r="K14" s="109">
        <f aca="true" t="shared" si="0" ref="K14">K10+K12</f>
        <v>161402141</v>
      </c>
      <c r="L14" s="109">
        <f aca="true" t="shared" si="1" ref="L14:AI14">L10+L12</f>
        <v>215372983</v>
      </c>
      <c r="M14" s="109">
        <f t="shared" si="1"/>
        <v>0</v>
      </c>
      <c r="N14" s="109">
        <f t="shared" si="1"/>
        <v>0</v>
      </c>
      <c r="O14" s="109">
        <f t="shared" si="1"/>
        <v>0</v>
      </c>
      <c r="P14" s="109">
        <f t="shared" si="1"/>
        <v>0</v>
      </c>
      <c r="Q14" s="109">
        <f t="shared" si="1"/>
        <v>268771504</v>
      </c>
      <c r="R14" s="109">
        <f t="shared" si="1"/>
        <v>0</v>
      </c>
      <c r="S14" s="109">
        <f t="shared" si="1"/>
        <v>0</v>
      </c>
      <c r="T14" s="109">
        <f t="shared" si="1"/>
        <v>0</v>
      </c>
      <c r="U14" s="109">
        <f t="shared" si="1"/>
        <v>0</v>
      </c>
      <c r="V14" s="109">
        <f t="shared" si="1"/>
        <v>276834649</v>
      </c>
      <c r="W14" s="109">
        <f t="shared" si="1"/>
        <v>0</v>
      </c>
      <c r="X14" s="109">
        <f t="shared" si="1"/>
        <v>0</v>
      </c>
      <c r="Y14" s="109">
        <f t="shared" si="1"/>
        <v>0</v>
      </c>
      <c r="Z14" s="109">
        <f t="shared" si="1"/>
        <v>0</v>
      </c>
      <c r="AA14" s="109">
        <f t="shared" si="1"/>
        <v>285139688</v>
      </c>
      <c r="AB14" s="109">
        <f t="shared" si="1"/>
        <v>0</v>
      </c>
      <c r="AC14" s="109">
        <f t="shared" si="1"/>
        <v>0</v>
      </c>
      <c r="AD14" s="109">
        <f t="shared" si="1"/>
        <v>0</v>
      </c>
      <c r="AE14" s="109">
        <f t="shared" si="1"/>
        <v>0</v>
      </c>
      <c r="AF14" s="109">
        <f t="shared" si="1"/>
        <v>215154583</v>
      </c>
      <c r="AG14" s="109">
        <f t="shared" si="1"/>
        <v>0</v>
      </c>
      <c r="AH14" s="109">
        <f t="shared" si="1"/>
        <v>0</v>
      </c>
      <c r="AI14" s="109">
        <f t="shared" si="1"/>
        <v>0</v>
      </c>
      <c r="AJ14" s="109"/>
      <c r="AK14" s="109"/>
      <c r="AL14" s="193"/>
      <c r="AM14" s="191"/>
      <c r="AN14" s="191"/>
      <c r="AO14" s="189"/>
      <c r="AP14" s="187"/>
    </row>
    <row r="15" spans="1:42" s="94" customFormat="1" ht="20.25" customHeight="1">
      <c r="A15" s="194"/>
      <c r="B15" s="194">
        <v>2</v>
      </c>
      <c r="C15" s="188" t="s">
        <v>200</v>
      </c>
      <c r="D15" s="195" t="s">
        <v>184</v>
      </c>
      <c r="E15" s="194">
        <v>71</v>
      </c>
      <c r="F15" s="194"/>
      <c r="G15" s="115" t="s">
        <v>7</v>
      </c>
      <c r="H15" s="154">
        <v>8</v>
      </c>
      <c r="I15" s="155">
        <v>8</v>
      </c>
      <c r="J15" s="156">
        <v>8</v>
      </c>
      <c r="K15" s="156">
        <v>8</v>
      </c>
      <c r="L15" s="156">
        <v>8</v>
      </c>
      <c r="M15" s="156"/>
      <c r="N15" s="156"/>
      <c r="O15" s="156"/>
      <c r="P15" s="156"/>
      <c r="Q15" s="156">
        <v>8</v>
      </c>
      <c r="R15" s="156"/>
      <c r="S15" s="156"/>
      <c r="T15" s="156"/>
      <c r="U15" s="156"/>
      <c r="V15" s="156">
        <v>8</v>
      </c>
      <c r="W15" s="156"/>
      <c r="X15" s="156"/>
      <c r="Y15" s="156"/>
      <c r="Z15" s="156"/>
      <c r="AA15" s="156">
        <v>8</v>
      </c>
      <c r="AB15" s="156"/>
      <c r="AC15" s="156"/>
      <c r="AD15" s="156"/>
      <c r="AE15" s="156"/>
      <c r="AF15" s="104">
        <v>8</v>
      </c>
      <c r="AG15" s="104"/>
      <c r="AH15" s="156"/>
      <c r="AI15" s="156"/>
      <c r="AJ15" s="100">
        <f>+AF15/L15</f>
        <v>1</v>
      </c>
      <c r="AK15" s="100">
        <f>(AF15+K15)/(K15+L15+Q15+V15+AA15)</f>
        <v>0.4</v>
      </c>
      <c r="AL15" s="186" t="s">
        <v>340</v>
      </c>
      <c r="AM15" s="190" t="s">
        <v>301</v>
      </c>
      <c r="AN15" s="190" t="s">
        <v>302</v>
      </c>
      <c r="AO15" s="186" t="s">
        <v>314</v>
      </c>
      <c r="AP15" s="188" t="s">
        <v>326</v>
      </c>
    </row>
    <row r="16" spans="1:42" s="94" customFormat="1" ht="20.25" customHeight="1">
      <c r="A16" s="194"/>
      <c r="B16" s="194"/>
      <c r="C16" s="188"/>
      <c r="D16" s="195"/>
      <c r="E16" s="194"/>
      <c r="F16" s="194"/>
      <c r="G16" s="115" t="s">
        <v>8</v>
      </c>
      <c r="H16" s="134">
        <f>K16+L16+Q16+V16+AA16</f>
        <v>6344737531</v>
      </c>
      <c r="I16" s="106">
        <v>705875987</v>
      </c>
      <c r="J16" s="106">
        <v>705875987</v>
      </c>
      <c r="K16" s="106">
        <v>658128467</v>
      </c>
      <c r="L16" s="106">
        <v>1097892000</v>
      </c>
      <c r="M16" s="98"/>
      <c r="N16" s="98"/>
      <c r="O16" s="98"/>
      <c r="P16" s="98"/>
      <c r="Q16" s="98">
        <v>1484589299</v>
      </c>
      <c r="R16" s="98"/>
      <c r="S16" s="98"/>
      <c r="T16" s="98"/>
      <c r="U16" s="98"/>
      <c r="V16" s="98">
        <v>1529126978</v>
      </c>
      <c r="W16" s="98"/>
      <c r="X16" s="98"/>
      <c r="Y16" s="98"/>
      <c r="Z16" s="98"/>
      <c r="AA16" s="98">
        <v>1575000787</v>
      </c>
      <c r="AB16" s="98"/>
      <c r="AC16" s="98"/>
      <c r="AD16" s="98"/>
      <c r="AE16" s="98"/>
      <c r="AF16" s="106">
        <v>463868000</v>
      </c>
      <c r="AG16" s="98"/>
      <c r="AH16" s="99"/>
      <c r="AI16" s="99"/>
      <c r="AJ16" s="100">
        <f aca="true" t="shared" si="2" ref="AJ16">+AF16/L16</f>
        <v>0.4225078605181566</v>
      </c>
      <c r="AK16" s="100">
        <f>(AF16+K16)/H16</f>
        <v>0.17683890965039828</v>
      </c>
      <c r="AL16" s="189"/>
      <c r="AM16" s="191"/>
      <c r="AN16" s="191"/>
      <c r="AO16" s="189"/>
      <c r="AP16" s="188"/>
    </row>
    <row r="17" spans="1:42" s="94" customFormat="1" ht="20.25" customHeight="1">
      <c r="A17" s="194"/>
      <c r="B17" s="194"/>
      <c r="C17" s="188"/>
      <c r="D17" s="195"/>
      <c r="E17" s="194"/>
      <c r="F17" s="194"/>
      <c r="G17" s="115" t="s">
        <v>9</v>
      </c>
      <c r="H17" s="135">
        <v>0</v>
      </c>
      <c r="I17" s="102">
        <v>0</v>
      </c>
      <c r="J17" s="101">
        <v>0</v>
      </c>
      <c r="K17" s="101">
        <v>0</v>
      </c>
      <c r="L17" s="101">
        <v>0</v>
      </c>
      <c r="M17" s="101"/>
      <c r="N17" s="101"/>
      <c r="O17" s="101"/>
      <c r="P17" s="101"/>
      <c r="Q17" s="101">
        <v>0</v>
      </c>
      <c r="R17" s="101"/>
      <c r="S17" s="101"/>
      <c r="T17" s="101"/>
      <c r="U17" s="101"/>
      <c r="V17" s="101">
        <v>0</v>
      </c>
      <c r="W17" s="101"/>
      <c r="X17" s="101"/>
      <c r="Y17" s="101"/>
      <c r="Z17" s="101"/>
      <c r="AA17" s="101">
        <v>0</v>
      </c>
      <c r="AB17" s="103"/>
      <c r="AC17" s="103"/>
      <c r="AD17" s="103"/>
      <c r="AE17" s="103"/>
      <c r="AF17" s="104">
        <v>0</v>
      </c>
      <c r="AG17" s="104"/>
      <c r="AH17" s="99"/>
      <c r="AI17" s="104"/>
      <c r="AJ17" s="100"/>
      <c r="AK17" s="100"/>
      <c r="AL17" s="189"/>
      <c r="AM17" s="191"/>
      <c r="AN17" s="191"/>
      <c r="AO17" s="189"/>
      <c r="AP17" s="188"/>
    </row>
    <row r="18" spans="1:42" s="94" customFormat="1" ht="20.25" customHeight="1">
      <c r="A18" s="194"/>
      <c r="B18" s="194"/>
      <c r="C18" s="188"/>
      <c r="D18" s="195"/>
      <c r="E18" s="194"/>
      <c r="F18" s="194"/>
      <c r="G18" s="115" t="s">
        <v>10</v>
      </c>
      <c r="H18" s="134">
        <v>0</v>
      </c>
      <c r="I18" s="106">
        <v>0</v>
      </c>
      <c r="J18" s="106">
        <v>0</v>
      </c>
      <c r="K18" s="106">
        <v>0</v>
      </c>
      <c r="L18" s="106">
        <v>318286468</v>
      </c>
      <c r="M18" s="106"/>
      <c r="N18" s="106"/>
      <c r="O18" s="106"/>
      <c r="P18" s="106"/>
      <c r="Q18" s="106">
        <v>0</v>
      </c>
      <c r="R18" s="106"/>
      <c r="S18" s="106"/>
      <c r="T18" s="106"/>
      <c r="U18" s="106"/>
      <c r="V18" s="106">
        <v>0</v>
      </c>
      <c r="W18" s="106"/>
      <c r="X18" s="106"/>
      <c r="Y18" s="106"/>
      <c r="Z18" s="106"/>
      <c r="AA18" s="106">
        <v>0</v>
      </c>
      <c r="AB18" s="106"/>
      <c r="AC18" s="106"/>
      <c r="AD18" s="106"/>
      <c r="AE18" s="106"/>
      <c r="AF18" s="106">
        <v>132669075</v>
      </c>
      <c r="AG18" s="98"/>
      <c r="AH18" s="98"/>
      <c r="AI18" s="98"/>
      <c r="AJ18" s="100"/>
      <c r="AK18" s="100"/>
      <c r="AL18" s="189"/>
      <c r="AM18" s="191"/>
      <c r="AN18" s="191"/>
      <c r="AO18" s="189"/>
      <c r="AP18" s="188"/>
    </row>
    <row r="19" spans="1:42" s="94" customFormat="1" ht="20.25" customHeight="1">
      <c r="A19" s="194"/>
      <c r="B19" s="194"/>
      <c r="C19" s="188"/>
      <c r="D19" s="195"/>
      <c r="E19" s="194"/>
      <c r="F19" s="194"/>
      <c r="G19" s="115" t="s">
        <v>11</v>
      </c>
      <c r="H19" s="136">
        <f aca="true" t="shared" si="3" ref="H19:K20">H17+H15</f>
        <v>8</v>
      </c>
      <c r="I19" s="108">
        <f t="shared" si="3"/>
        <v>8</v>
      </c>
      <c r="J19" s="107">
        <f t="shared" si="3"/>
        <v>8</v>
      </c>
      <c r="K19" s="107">
        <v>8</v>
      </c>
      <c r="L19" s="107">
        <f>L17+L15</f>
        <v>8</v>
      </c>
      <c r="M19" s="107"/>
      <c r="N19" s="107"/>
      <c r="O19" s="107"/>
      <c r="P19" s="107"/>
      <c r="Q19" s="107">
        <f>Q17+Q15</f>
        <v>8</v>
      </c>
      <c r="R19" s="107"/>
      <c r="S19" s="107"/>
      <c r="T19" s="107"/>
      <c r="U19" s="107"/>
      <c r="V19" s="107">
        <f>V17+V15</f>
        <v>8</v>
      </c>
      <c r="W19" s="107"/>
      <c r="X19" s="107"/>
      <c r="Y19" s="107"/>
      <c r="Z19" s="107"/>
      <c r="AA19" s="107">
        <f>AA17+AA15</f>
        <v>8</v>
      </c>
      <c r="AB19" s="107"/>
      <c r="AC19" s="107"/>
      <c r="AD19" s="107"/>
      <c r="AE19" s="107"/>
      <c r="AF19" s="104">
        <v>8</v>
      </c>
      <c r="AG19" s="104"/>
      <c r="AH19" s="99"/>
      <c r="AI19" s="99"/>
      <c r="AJ19" s="100"/>
      <c r="AK19" s="100"/>
      <c r="AL19" s="189"/>
      <c r="AM19" s="191"/>
      <c r="AN19" s="191"/>
      <c r="AO19" s="189"/>
      <c r="AP19" s="188"/>
    </row>
    <row r="20" spans="1:42" s="94" customFormat="1" ht="42.75">
      <c r="A20" s="194"/>
      <c r="B20" s="194"/>
      <c r="C20" s="188"/>
      <c r="D20" s="195"/>
      <c r="E20" s="194"/>
      <c r="F20" s="194"/>
      <c r="G20" s="115" t="s">
        <v>12</v>
      </c>
      <c r="H20" s="110">
        <f t="shared" si="3"/>
        <v>6344737531</v>
      </c>
      <c r="I20" s="109">
        <f t="shared" si="3"/>
        <v>705875987</v>
      </c>
      <c r="J20" s="109">
        <f t="shared" si="3"/>
        <v>705875987</v>
      </c>
      <c r="K20" s="109">
        <f t="shared" si="3"/>
        <v>658128467</v>
      </c>
      <c r="L20" s="109">
        <f>L18+L16</f>
        <v>1416178468</v>
      </c>
      <c r="M20" s="110">
        <f>M18+M16</f>
        <v>0</v>
      </c>
      <c r="N20" s="110">
        <f>N18+N16</f>
        <v>0</v>
      </c>
      <c r="O20" s="110">
        <f>O18+O16</f>
        <v>0</v>
      </c>
      <c r="P20" s="110">
        <f>P18+P16</f>
        <v>0</v>
      </c>
      <c r="Q20" s="110">
        <f>Q18+Q16</f>
        <v>1484589299</v>
      </c>
      <c r="R20" s="110">
        <f aca="true" t="shared" si="4" ref="R20:AI20">R18+R16</f>
        <v>0</v>
      </c>
      <c r="S20" s="110">
        <f t="shared" si="4"/>
        <v>0</v>
      </c>
      <c r="T20" s="110">
        <f t="shared" si="4"/>
        <v>0</v>
      </c>
      <c r="U20" s="110">
        <f t="shared" si="4"/>
        <v>0</v>
      </c>
      <c r="V20" s="110">
        <f t="shared" si="4"/>
        <v>1529126978</v>
      </c>
      <c r="W20" s="110">
        <f t="shared" si="4"/>
        <v>0</v>
      </c>
      <c r="X20" s="110">
        <f t="shared" si="4"/>
        <v>0</v>
      </c>
      <c r="Y20" s="110">
        <f t="shared" si="4"/>
        <v>0</v>
      </c>
      <c r="Z20" s="110">
        <f t="shared" si="4"/>
        <v>0</v>
      </c>
      <c r="AA20" s="110">
        <f t="shared" si="4"/>
        <v>1575000787</v>
      </c>
      <c r="AB20" s="110">
        <f t="shared" si="4"/>
        <v>0</v>
      </c>
      <c r="AC20" s="110">
        <f t="shared" si="4"/>
        <v>0</v>
      </c>
      <c r="AD20" s="110">
        <f t="shared" si="4"/>
        <v>0</v>
      </c>
      <c r="AE20" s="110">
        <f t="shared" si="4"/>
        <v>0</v>
      </c>
      <c r="AF20" s="110">
        <f t="shared" si="4"/>
        <v>596537075</v>
      </c>
      <c r="AG20" s="110">
        <f t="shared" si="4"/>
        <v>0</v>
      </c>
      <c r="AH20" s="110">
        <f t="shared" si="4"/>
        <v>0</v>
      </c>
      <c r="AI20" s="110">
        <f t="shared" si="4"/>
        <v>0</v>
      </c>
      <c r="AJ20" s="110"/>
      <c r="AK20" s="110"/>
      <c r="AL20" s="189"/>
      <c r="AM20" s="191"/>
      <c r="AN20" s="191"/>
      <c r="AO20" s="189"/>
      <c r="AP20" s="188"/>
    </row>
    <row r="21" spans="1:42" s="94" customFormat="1" ht="20.25" customHeight="1">
      <c r="A21" s="194"/>
      <c r="B21" s="194">
        <v>3</v>
      </c>
      <c r="C21" s="188" t="s">
        <v>201</v>
      </c>
      <c r="D21" s="195" t="s">
        <v>184</v>
      </c>
      <c r="E21" s="194">
        <v>71</v>
      </c>
      <c r="F21" s="194"/>
      <c r="G21" s="115" t="s">
        <v>7</v>
      </c>
      <c r="H21" s="158">
        <v>1</v>
      </c>
      <c r="I21" s="159">
        <v>1</v>
      </c>
      <c r="J21" s="159">
        <v>1</v>
      </c>
      <c r="K21" s="159">
        <v>1</v>
      </c>
      <c r="L21" s="159">
        <v>1</v>
      </c>
      <c r="M21" s="160"/>
      <c r="N21" s="160"/>
      <c r="O21" s="160"/>
      <c r="P21" s="160"/>
      <c r="Q21" s="160">
        <v>1</v>
      </c>
      <c r="R21" s="160"/>
      <c r="S21" s="160"/>
      <c r="T21" s="160"/>
      <c r="U21" s="160"/>
      <c r="V21" s="160">
        <v>1</v>
      </c>
      <c r="W21" s="160"/>
      <c r="X21" s="160"/>
      <c r="Y21" s="160"/>
      <c r="Z21" s="160"/>
      <c r="AA21" s="160">
        <v>1</v>
      </c>
      <c r="AB21" s="154"/>
      <c r="AC21" s="154"/>
      <c r="AD21" s="154"/>
      <c r="AE21" s="154"/>
      <c r="AF21" s="160">
        <v>1</v>
      </c>
      <c r="AG21" s="104"/>
      <c r="AH21" s="160"/>
      <c r="AI21" s="160"/>
      <c r="AJ21" s="100">
        <f>+AF21/L21</f>
        <v>1</v>
      </c>
      <c r="AK21" s="100">
        <f>(AF21+K21)/(K21+L21+Q21+V21+AA21)</f>
        <v>0.4</v>
      </c>
      <c r="AL21" s="192" t="s">
        <v>315</v>
      </c>
      <c r="AM21" s="190" t="s">
        <v>301</v>
      </c>
      <c r="AN21" s="190" t="s">
        <v>302</v>
      </c>
      <c r="AO21" s="186" t="s">
        <v>316</v>
      </c>
      <c r="AP21" s="186" t="s">
        <v>317</v>
      </c>
    </row>
    <row r="22" spans="1:42" s="94" customFormat="1" ht="20.25" customHeight="1">
      <c r="A22" s="194"/>
      <c r="B22" s="194"/>
      <c r="C22" s="188"/>
      <c r="D22" s="195"/>
      <c r="E22" s="194"/>
      <c r="F22" s="194"/>
      <c r="G22" s="115" t="s">
        <v>8</v>
      </c>
      <c r="H22" s="134">
        <f>K22+L22+Q22+V22+AA22</f>
        <v>574929444</v>
      </c>
      <c r="I22" s="106">
        <v>41116592</v>
      </c>
      <c r="J22" s="106">
        <v>41116592</v>
      </c>
      <c r="K22" s="106">
        <v>40532394</v>
      </c>
      <c r="L22" s="106">
        <v>62667000</v>
      </c>
      <c r="M22" s="98"/>
      <c r="N22" s="98"/>
      <c r="O22" s="98"/>
      <c r="P22" s="98"/>
      <c r="Q22" s="98">
        <v>152618995</v>
      </c>
      <c r="R22" s="98"/>
      <c r="S22" s="98"/>
      <c r="T22" s="98"/>
      <c r="U22" s="98"/>
      <c r="V22" s="98">
        <v>157197564</v>
      </c>
      <c r="W22" s="98"/>
      <c r="X22" s="98"/>
      <c r="Y22" s="98"/>
      <c r="Z22" s="98"/>
      <c r="AA22" s="98">
        <v>161913491</v>
      </c>
      <c r="AB22" s="98"/>
      <c r="AC22" s="98"/>
      <c r="AD22" s="98"/>
      <c r="AE22" s="98"/>
      <c r="AF22" s="106">
        <v>22448800</v>
      </c>
      <c r="AG22" s="98"/>
      <c r="AH22" s="111"/>
      <c r="AI22" s="123"/>
      <c r="AJ22" s="100">
        <f aca="true" t="shared" si="5" ref="AJ22">+AF22/L22</f>
        <v>0.35822362647007194</v>
      </c>
      <c r="AK22" s="100">
        <f>(AF22+K22)/H22</f>
        <v>0.10954595325961423</v>
      </c>
      <c r="AL22" s="193"/>
      <c r="AM22" s="191"/>
      <c r="AN22" s="191"/>
      <c r="AO22" s="189"/>
      <c r="AP22" s="187"/>
    </row>
    <row r="23" spans="1:42" s="94" customFormat="1" ht="20.25" customHeight="1">
      <c r="A23" s="194"/>
      <c r="B23" s="194"/>
      <c r="C23" s="188"/>
      <c r="D23" s="195"/>
      <c r="E23" s="194"/>
      <c r="F23" s="194"/>
      <c r="G23" s="115" t="s">
        <v>9</v>
      </c>
      <c r="H23" s="135">
        <v>0</v>
      </c>
      <c r="I23" s="102">
        <v>0</v>
      </c>
      <c r="J23" s="101">
        <v>0</v>
      </c>
      <c r="K23" s="101">
        <v>0</v>
      </c>
      <c r="L23" s="101">
        <v>0</v>
      </c>
      <c r="M23" s="101"/>
      <c r="N23" s="101"/>
      <c r="O23" s="101"/>
      <c r="P23" s="101"/>
      <c r="Q23" s="101">
        <v>0</v>
      </c>
      <c r="R23" s="101"/>
      <c r="S23" s="101"/>
      <c r="T23" s="101"/>
      <c r="U23" s="101"/>
      <c r="V23" s="101">
        <v>0</v>
      </c>
      <c r="W23" s="101"/>
      <c r="X23" s="101"/>
      <c r="Y23" s="101"/>
      <c r="Z23" s="101"/>
      <c r="AA23" s="101">
        <v>0</v>
      </c>
      <c r="AB23" s="103"/>
      <c r="AC23" s="103"/>
      <c r="AD23" s="103"/>
      <c r="AE23" s="103"/>
      <c r="AF23" s="104">
        <v>0</v>
      </c>
      <c r="AG23" s="104"/>
      <c r="AH23" s="99"/>
      <c r="AI23" s="104"/>
      <c r="AJ23" s="100"/>
      <c r="AK23" s="100"/>
      <c r="AL23" s="193"/>
      <c r="AM23" s="191"/>
      <c r="AN23" s="191"/>
      <c r="AO23" s="189"/>
      <c r="AP23" s="187"/>
    </row>
    <row r="24" spans="1:42" s="94" customFormat="1" ht="20.25" customHeight="1">
      <c r="A24" s="194"/>
      <c r="B24" s="194"/>
      <c r="C24" s="188"/>
      <c r="D24" s="195"/>
      <c r="E24" s="194"/>
      <c r="F24" s="194"/>
      <c r="G24" s="115" t="s">
        <v>10</v>
      </c>
      <c r="H24" s="134">
        <v>0</v>
      </c>
      <c r="I24" s="106">
        <v>0</v>
      </c>
      <c r="J24" s="106">
        <v>0</v>
      </c>
      <c r="K24" s="106">
        <v>0</v>
      </c>
      <c r="L24" s="106">
        <v>12003024</v>
      </c>
      <c r="M24" s="106"/>
      <c r="N24" s="106"/>
      <c r="O24" s="106"/>
      <c r="P24" s="106"/>
      <c r="Q24" s="106">
        <v>0</v>
      </c>
      <c r="R24" s="106"/>
      <c r="S24" s="106"/>
      <c r="T24" s="106"/>
      <c r="U24" s="106"/>
      <c r="V24" s="106">
        <v>0</v>
      </c>
      <c r="W24" s="106"/>
      <c r="X24" s="106"/>
      <c r="Y24" s="106"/>
      <c r="Z24" s="106"/>
      <c r="AA24" s="106">
        <v>0</v>
      </c>
      <c r="AB24" s="103"/>
      <c r="AC24" s="103"/>
      <c r="AD24" s="103"/>
      <c r="AE24" s="103"/>
      <c r="AF24" s="106">
        <v>11031238</v>
      </c>
      <c r="AG24" s="98"/>
      <c r="AH24" s="99"/>
      <c r="AI24" s="104"/>
      <c r="AJ24" s="100"/>
      <c r="AK24" s="100"/>
      <c r="AL24" s="193"/>
      <c r="AM24" s="191"/>
      <c r="AN24" s="191"/>
      <c r="AO24" s="189"/>
      <c r="AP24" s="187"/>
    </row>
    <row r="25" spans="1:42" s="94" customFormat="1" ht="20.25" customHeight="1">
      <c r="A25" s="194"/>
      <c r="B25" s="194"/>
      <c r="C25" s="188"/>
      <c r="D25" s="195"/>
      <c r="E25" s="194"/>
      <c r="F25" s="194"/>
      <c r="G25" s="115" t="s">
        <v>11</v>
      </c>
      <c r="H25" s="158">
        <f>H23+H21</f>
        <v>1</v>
      </c>
      <c r="I25" s="159">
        <f>I23+I21</f>
        <v>1</v>
      </c>
      <c r="J25" s="159">
        <f>J23+J21</f>
        <v>1</v>
      </c>
      <c r="K25" s="159">
        <v>1</v>
      </c>
      <c r="L25" s="159">
        <f>L23+L21</f>
        <v>1</v>
      </c>
      <c r="M25" s="113"/>
      <c r="N25" s="113"/>
      <c r="O25" s="113"/>
      <c r="P25" s="113"/>
      <c r="Q25" s="113">
        <f>Q23+Q21</f>
        <v>1</v>
      </c>
      <c r="R25" s="113"/>
      <c r="S25" s="113"/>
      <c r="T25" s="113"/>
      <c r="U25" s="113"/>
      <c r="V25" s="113">
        <f>V23+V21</f>
        <v>1</v>
      </c>
      <c r="W25" s="113"/>
      <c r="X25" s="113"/>
      <c r="Y25" s="113"/>
      <c r="Z25" s="113"/>
      <c r="AA25" s="113">
        <f>AA23+AA21</f>
        <v>1</v>
      </c>
      <c r="AB25" s="107"/>
      <c r="AC25" s="107"/>
      <c r="AD25" s="107"/>
      <c r="AE25" s="107"/>
      <c r="AF25" s="159">
        <f>AF23+AF21</f>
        <v>1</v>
      </c>
      <c r="AG25" s="104"/>
      <c r="AH25" s="99"/>
      <c r="AI25" s="104"/>
      <c r="AJ25" s="100"/>
      <c r="AK25" s="100"/>
      <c r="AL25" s="193"/>
      <c r="AM25" s="191"/>
      <c r="AN25" s="191"/>
      <c r="AO25" s="189"/>
      <c r="AP25" s="187"/>
    </row>
    <row r="26" spans="1:42" s="94" customFormat="1" ht="20.25" customHeight="1">
      <c r="A26" s="194"/>
      <c r="B26" s="194"/>
      <c r="C26" s="188"/>
      <c r="D26" s="195"/>
      <c r="E26" s="194"/>
      <c r="F26" s="194"/>
      <c r="G26" s="115" t="s">
        <v>12</v>
      </c>
      <c r="H26" s="110">
        <f>H24+H22</f>
        <v>574929444</v>
      </c>
      <c r="I26" s="109">
        <f aca="true" t="shared" si="6" ref="I26:AI26">I24+I22</f>
        <v>41116592</v>
      </c>
      <c r="J26" s="109">
        <f>J24+J22</f>
        <v>41116592</v>
      </c>
      <c r="K26" s="109">
        <f aca="true" t="shared" si="7" ref="K26">K24+K22</f>
        <v>40532394</v>
      </c>
      <c r="L26" s="109">
        <f t="shared" si="6"/>
        <v>74670024</v>
      </c>
      <c r="M26" s="109">
        <f t="shared" si="6"/>
        <v>0</v>
      </c>
      <c r="N26" s="109">
        <f t="shared" si="6"/>
        <v>0</v>
      </c>
      <c r="O26" s="109">
        <f t="shared" si="6"/>
        <v>0</v>
      </c>
      <c r="P26" s="109">
        <f t="shared" si="6"/>
        <v>0</v>
      </c>
      <c r="Q26" s="109">
        <f t="shared" si="6"/>
        <v>152618995</v>
      </c>
      <c r="R26" s="109">
        <f t="shared" si="6"/>
        <v>0</v>
      </c>
      <c r="S26" s="109">
        <f t="shared" si="6"/>
        <v>0</v>
      </c>
      <c r="T26" s="109">
        <f t="shared" si="6"/>
        <v>0</v>
      </c>
      <c r="U26" s="109">
        <f t="shared" si="6"/>
        <v>0</v>
      </c>
      <c r="V26" s="109">
        <f t="shared" si="6"/>
        <v>157197564</v>
      </c>
      <c r="W26" s="109">
        <f t="shared" si="6"/>
        <v>0</v>
      </c>
      <c r="X26" s="109">
        <f t="shared" si="6"/>
        <v>0</v>
      </c>
      <c r="Y26" s="109">
        <f t="shared" si="6"/>
        <v>0</v>
      </c>
      <c r="Z26" s="109">
        <f t="shared" si="6"/>
        <v>0</v>
      </c>
      <c r="AA26" s="109">
        <f t="shared" si="6"/>
        <v>161913491</v>
      </c>
      <c r="AB26" s="109">
        <f t="shared" si="6"/>
        <v>0</v>
      </c>
      <c r="AC26" s="109">
        <f t="shared" si="6"/>
        <v>0</v>
      </c>
      <c r="AD26" s="109">
        <f t="shared" si="6"/>
        <v>0</v>
      </c>
      <c r="AE26" s="109">
        <f t="shared" si="6"/>
        <v>0</v>
      </c>
      <c r="AF26" s="109">
        <f t="shared" si="6"/>
        <v>33480038</v>
      </c>
      <c r="AG26" s="109">
        <f t="shared" si="6"/>
        <v>0</v>
      </c>
      <c r="AH26" s="109">
        <f t="shared" si="6"/>
        <v>0</v>
      </c>
      <c r="AI26" s="109">
        <f t="shared" si="6"/>
        <v>0</v>
      </c>
      <c r="AJ26" s="109"/>
      <c r="AK26" s="109"/>
      <c r="AL26" s="193"/>
      <c r="AM26" s="191"/>
      <c r="AN26" s="191"/>
      <c r="AO26" s="189"/>
      <c r="AP26" s="187"/>
    </row>
    <row r="27" spans="1:42" s="94" customFormat="1" ht="20.25" customHeight="1">
      <c r="A27" s="194"/>
      <c r="B27" s="194">
        <v>4</v>
      </c>
      <c r="C27" s="188" t="s">
        <v>180</v>
      </c>
      <c r="D27" s="195" t="s">
        <v>203</v>
      </c>
      <c r="E27" s="194">
        <v>71</v>
      </c>
      <c r="F27" s="194"/>
      <c r="G27" s="115" t="s">
        <v>7</v>
      </c>
      <c r="H27" s="158">
        <v>0.9</v>
      </c>
      <c r="I27" s="159">
        <v>0.05</v>
      </c>
      <c r="J27" s="159">
        <v>0.1</v>
      </c>
      <c r="K27" s="159">
        <v>0.1</v>
      </c>
      <c r="L27" s="159">
        <v>0.3</v>
      </c>
      <c r="M27" s="160"/>
      <c r="N27" s="160"/>
      <c r="O27" s="160"/>
      <c r="P27" s="160"/>
      <c r="Q27" s="160">
        <v>0.55</v>
      </c>
      <c r="R27" s="160"/>
      <c r="S27" s="160"/>
      <c r="T27" s="160"/>
      <c r="U27" s="160"/>
      <c r="V27" s="160">
        <v>0.75</v>
      </c>
      <c r="W27" s="160"/>
      <c r="X27" s="160"/>
      <c r="Y27" s="160"/>
      <c r="Z27" s="160"/>
      <c r="AA27" s="160">
        <v>0.9</v>
      </c>
      <c r="AB27" s="154"/>
      <c r="AC27" s="154"/>
      <c r="AD27" s="154"/>
      <c r="AE27" s="154"/>
      <c r="AF27" s="161">
        <v>0.15</v>
      </c>
      <c r="AG27" s="104"/>
      <c r="AH27" s="160"/>
      <c r="AI27" s="160"/>
      <c r="AJ27" s="112">
        <f>+AF27/L27</f>
        <v>0.5</v>
      </c>
      <c r="AK27" s="112">
        <f>+AF27/AA27</f>
        <v>0.16666666666666666</v>
      </c>
      <c r="AL27" s="192" t="s">
        <v>309</v>
      </c>
      <c r="AM27" s="190" t="s">
        <v>301</v>
      </c>
      <c r="AN27" s="190" t="s">
        <v>302</v>
      </c>
      <c r="AO27" s="186" t="s">
        <v>310</v>
      </c>
      <c r="AP27" s="186" t="s">
        <v>311</v>
      </c>
    </row>
    <row r="28" spans="1:42" s="94" customFormat="1" ht="20.25" customHeight="1">
      <c r="A28" s="194"/>
      <c r="B28" s="194"/>
      <c r="C28" s="188"/>
      <c r="D28" s="195"/>
      <c r="E28" s="194"/>
      <c r="F28" s="194"/>
      <c r="G28" s="115" t="s">
        <v>8</v>
      </c>
      <c r="H28" s="134">
        <f>K28+L28+Q28+V28+AA28</f>
        <v>2320560500.0037155</v>
      </c>
      <c r="I28" s="106">
        <v>209533986.00371528</v>
      </c>
      <c r="J28" s="106">
        <v>209533986.00371528</v>
      </c>
      <c r="K28" s="106">
        <v>199088165.00371528</v>
      </c>
      <c r="L28" s="106">
        <v>194185000</v>
      </c>
      <c r="M28" s="98"/>
      <c r="N28" s="98"/>
      <c r="O28" s="98"/>
      <c r="P28" s="98"/>
      <c r="Q28" s="98">
        <v>623535972</v>
      </c>
      <c r="R28" s="98"/>
      <c r="S28" s="98"/>
      <c r="T28" s="98"/>
      <c r="U28" s="98"/>
      <c r="V28" s="98">
        <v>642242051</v>
      </c>
      <c r="W28" s="98"/>
      <c r="X28" s="98"/>
      <c r="Y28" s="98"/>
      <c r="Z28" s="98"/>
      <c r="AA28" s="98">
        <v>661509312</v>
      </c>
      <c r="AB28" s="98"/>
      <c r="AC28" s="98"/>
      <c r="AD28" s="98"/>
      <c r="AE28" s="98"/>
      <c r="AF28" s="106">
        <v>0</v>
      </c>
      <c r="AG28" s="98"/>
      <c r="AH28" s="111"/>
      <c r="AI28" s="123"/>
      <c r="AJ28" s="112">
        <f>+AF28/L28</f>
        <v>0</v>
      </c>
      <c r="AK28" s="112">
        <f>(AF28+K28)/H28</f>
        <v>0.08579313704744888</v>
      </c>
      <c r="AL28" s="193"/>
      <c r="AM28" s="191"/>
      <c r="AN28" s="191"/>
      <c r="AO28" s="189"/>
      <c r="AP28" s="187"/>
    </row>
    <row r="29" spans="1:42" s="94" customFormat="1" ht="20.25" customHeight="1">
      <c r="A29" s="194"/>
      <c r="B29" s="194"/>
      <c r="C29" s="188"/>
      <c r="D29" s="195"/>
      <c r="E29" s="194"/>
      <c r="F29" s="194"/>
      <c r="G29" s="115" t="s">
        <v>9</v>
      </c>
      <c r="H29" s="135">
        <v>0</v>
      </c>
      <c r="I29" s="102">
        <v>0</v>
      </c>
      <c r="J29" s="101">
        <v>0</v>
      </c>
      <c r="K29" s="105"/>
      <c r="L29" s="101">
        <v>0</v>
      </c>
      <c r="M29" s="114"/>
      <c r="N29" s="114"/>
      <c r="O29" s="114"/>
      <c r="P29" s="114"/>
      <c r="Q29" s="114">
        <v>0</v>
      </c>
      <c r="R29" s="114"/>
      <c r="S29" s="114"/>
      <c r="T29" s="114"/>
      <c r="U29" s="114"/>
      <c r="V29" s="114">
        <v>0</v>
      </c>
      <c r="W29" s="114"/>
      <c r="X29" s="114"/>
      <c r="Y29" s="114"/>
      <c r="Z29" s="114"/>
      <c r="AA29" s="114">
        <v>0</v>
      </c>
      <c r="AB29" s="103"/>
      <c r="AC29" s="103"/>
      <c r="AD29" s="103"/>
      <c r="AE29" s="103"/>
      <c r="AF29" s="104">
        <v>0</v>
      </c>
      <c r="AG29" s="104"/>
      <c r="AH29" s="99"/>
      <c r="AI29" s="104"/>
      <c r="AJ29" s="112"/>
      <c r="AK29" s="112"/>
      <c r="AL29" s="193"/>
      <c r="AM29" s="191"/>
      <c r="AN29" s="191"/>
      <c r="AO29" s="189"/>
      <c r="AP29" s="187"/>
    </row>
    <row r="30" spans="1:42" s="94" customFormat="1" ht="20.25" customHeight="1">
      <c r="A30" s="194"/>
      <c r="B30" s="194"/>
      <c r="C30" s="188"/>
      <c r="D30" s="195"/>
      <c r="E30" s="194"/>
      <c r="F30" s="194"/>
      <c r="G30" s="115" t="s">
        <v>10</v>
      </c>
      <c r="H30" s="134">
        <v>0</v>
      </c>
      <c r="I30" s="106">
        <v>0</v>
      </c>
      <c r="J30" s="106">
        <v>0</v>
      </c>
      <c r="K30" s="104"/>
      <c r="L30" s="106">
        <v>102102454</v>
      </c>
      <c r="M30" s="106"/>
      <c r="N30" s="106"/>
      <c r="O30" s="106"/>
      <c r="P30" s="106"/>
      <c r="Q30" s="106">
        <v>0</v>
      </c>
      <c r="R30" s="106"/>
      <c r="S30" s="106"/>
      <c r="T30" s="106"/>
      <c r="U30" s="106"/>
      <c r="V30" s="106">
        <v>0</v>
      </c>
      <c r="W30" s="106"/>
      <c r="X30" s="106"/>
      <c r="Y30" s="106"/>
      <c r="Z30" s="106"/>
      <c r="AA30" s="106">
        <v>0</v>
      </c>
      <c r="AB30" s="103"/>
      <c r="AC30" s="103"/>
      <c r="AD30" s="103"/>
      <c r="AE30" s="103"/>
      <c r="AF30" s="106">
        <v>58647623</v>
      </c>
      <c r="AG30" s="98"/>
      <c r="AH30" s="99"/>
      <c r="AI30" s="104"/>
      <c r="AJ30" s="112"/>
      <c r="AK30" s="112"/>
      <c r="AL30" s="193"/>
      <c r="AM30" s="191"/>
      <c r="AN30" s="191"/>
      <c r="AO30" s="189"/>
      <c r="AP30" s="187"/>
    </row>
    <row r="31" spans="1:42" s="94" customFormat="1" ht="20.25" customHeight="1">
      <c r="A31" s="194"/>
      <c r="B31" s="194"/>
      <c r="C31" s="188"/>
      <c r="D31" s="195"/>
      <c r="E31" s="194"/>
      <c r="F31" s="194"/>
      <c r="G31" s="115" t="s">
        <v>11</v>
      </c>
      <c r="H31" s="158">
        <v>0.9</v>
      </c>
      <c r="I31" s="159">
        <v>0.1</v>
      </c>
      <c r="J31" s="159">
        <v>0.1</v>
      </c>
      <c r="K31" s="159">
        <v>0.1</v>
      </c>
      <c r="L31" s="159">
        <v>0.3</v>
      </c>
      <c r="M31" s="113"/>
      <c r="N31" s="113"/>
      <c r="O31" s="113"/>
      <c r="P31" s="113"/>
      <c r="Q31" s="113">
        <f>Q29+Q27</f>
        <v>0.55</v>
      </c>
      <c r="R31" s="113"/>
      <c r="S31" s="113"/>
      <c r="T31" s="113"/>
      <c r="U31" s="113"/>
      <c r="V31" s="113">
        <f>V29+V27</f>
        <v>0.75</v>
      </c>
      <c r="W31" s="113"/>
      <c r="X31" s="113"/>
      <c r="Y31" s="113"/>
      <c r="Z31" s="113"/>
      <c r="AA31" s="113">
        <f>AA29+AA27</f>
        <v>0.9</v>
      </c>
      <c r="AB31" s="107"/>
      <c r="AC31" s="107"/>
      <c r="AD31" s="107"/>
      <c r="AE31" s="107"/>
      <c r="AF31" s="161">
        <v>0.15</v>
      </c>
      <c r="AG31" s="104"/>
      <c r="AH31" s="99"/>
      <c r="AI31" s="104"/>
      <c r="AJ31" s="112"/>
      <c r="AK31" s="112"/>
      <c r="AL31" s="193"/>
      <c r="AM31" s="191"/>
      <c r="AN31" s="191"/>
      <c r="AO31" s="189"/>
      <c r="AP31" s="187"/>
    </row>
    <row r="32" spans="1:42" s="94" customFormat="1" ht="20.25" customHeight="1">
      <c r="A32" s="194"/>
      <c r="B32" s="194"/>
      <c r="C32" s="188"/>
      <c r="D32" s="195"/>
      <c r="E32" s="194"/>
      <c r="F32" s="194"/>
      <c r="G32" s="115" t="s">
        <v>12</v>
      </c>
      <c r="H32" s="110">
        <f>H30+H28</f>
        <v>2320560500.0037155</v>
      </c>
      <c r="I32" s="109">
        <f aca="true" t="shared" si="8" ref="I32:AK32">I30+I28</f>
        <v>209533986.00371528</v>
      </c>
      <c r="J32" s="109">
        <f>J30+J28</f>
        <v>209533986.00371528</v>
      </c>
      <c r="K32" s="109">
        <f aca="true" t="shared" si="9" ref="K32">K30+K28</f>
        <v>199088165.00371528</v>
      </c>
      <c r="L32" s="109">
        <f t="shared" si="8"/>
        <v>296287454</v>
      </c>
      <c r="M32" s="109">
        <f t="shared" si="8"/>
        <v>0</v>
      </c>
      <c r="N32" s="109">
        <f t="shared" si="8"/>
        <v>0</v>
      </c>
      <c r="O32" s="109">
        <f t="shared" si="8"/>
        <v>0</v>
      </c>
      <c r="P32" s="109">
        <f t="shared" si="8"/>
        <v>0</v>
      </c>
      <c r="Q32" s="109">
        <f t="shared" si="8"/>
        <v>623535972</v>
      </c>
      <c r="R32" s="109">
        <f t="shared" si="8"/>
        <v>0</v>
      </c>
      <c r="S32" s="109">
        <f t="shared" si="8"/>
        <v>0</v>
      </c>
      <c r="T32" s="109">
        <f t="shared" si="8"/>
        <v>0</v>
      </c>
      <c r="U32" s="109">
        <f t="shared" si="8"/>
        <v>0</v>
      </c>
      <c r="V32" s="109">
        <f t="shared" si="8"/>
        <v>642242051</v>
      </c>
      <c r="W32" s="109">
        <f t="shared" si="8"/>
        <v>0</v>
      </c>
      <c r="X32" s="109">
        <f t="shared" si="8"/>
        <v>0</v>
      </c>
      <c r="Y32" s="109">
        <f t="shared" si="8"/>
        <v>0</v>
      </c>
      <c r="Z32" s="109">
        <f t="shared" si="8"/>
        <v>0</v>
      </c>
      <c r="AA32" s="109">
        <f t="shared" si="8"/>
        <v>661509312</v>
      </c>
      <c r="AB32" s="109">
        <f t="shared" si="8"/>
        <v>0</v>
      </c>
      <c r="AC32" s="109">
        <f t="shared" si="8"/>
        <v>0</v>
      </c>
      <c r="AD32" s="109">
        <f t="shared" si="8"/>
        <v>0</v>
      </c>
      <c r="AE32" s="109">
        <f t="shared" si="8"/>
        <v>0</v>
      </c>
      <c r="AF32" s="109">
        <f t="shared" si="8"/>
        <v>58647623</v>
      </c>
      <c r="AG32" s="109">
        <f t="shared" si="8"/>
        <v>0</v>
      </c>
      <c r="AH32" s="109">
        <f t="shared" si="8"/>
        <v>0</v>
      </c>
      <c r="AI32" s="109">
        <f t="shared" si="8"/>
        <v>0</v>
      </c>
      <c r="AJ32" s="109">
        <f t="shared" si="8"/>
        <v>0</v>
      </c>
      <c r="AK32" s="109">
        <f t="shared" si="8"/>
        <v>0.08579313704744888</v>
      </c>
      <c r="AL32" s="193"/>
      <c r="AM32" s="191"/>
      <c r="AN32" s="191"/>
      <c r="AO32" s="189"/>
      <c r="AP32" s="187"/>
    </row>
    <row r="33" spans="1:42" s="94" customFormat="1" ht="20.25" customHeight="1">
      <c r="A33" s="194"/>
      <c r="B33" s="194">
        <v>5</v>
      </c>
      <c r="C33" s="188" t="s">
        <v>189</v>
      </c>
      <c r="D33" s="195" t="s">
        <v>184</v>
      </c>
      <c r="E33" s="194">
        <f>+GESTIÓN!C13</f>
        <v>70</v>
      </c>
      <c r="F33" s="194"/>
      <c r="G33" s="115" t="s">
        <v>7</v>
      </c>
      <c r="H33" s="158">
        <v>1</v>
      </c>
      <c r="I33" s="159">
        <v>1</v>
      </c>
      <c r="J33" s="159">
        <v>1</v>
      </c>
      <c r="K33" s="159">
        <v>1</v>
      </c>
      <c r="L33" s="159">
        <v>1</v>
      </c>
      <c r="M33" s="160"/>
      <c r="N33" s="160"/>
      <c r="O33" s="160"/>
      <c r="P33" s="160"/>
      <c r="Q33" s="160">
        <v>1</v>
      </c>
      <c r="R33" s="160"/>
      <c r="S33" s="160"/>
      <c r="T33" s="160"/>
      <c r="U33" s="160"/>
      <c r="V33" s="160">
        <v>1</v>
      </c>
      <c r="W33" s="160"/>
      <c r="X33" s="160"/>
      <c r="Y33" s="160"/>
      <c r="Z33" s="160"/>
      <c r="AA33" s="160">
        <v>1</v>
      </c>
      <c r="AB33" s="154"/>
      <c r="AC33" s="154"/>
      <c r="AD33" s="154"/>
      <c r="AE33" s="154"/>
      <c r="AF33" s="159">
        <v>1</v>
      </c>
      <c r="AG33" s="104"/>
      <c r="AH33" s="160"/>
      <c r="AI33" s="160"/>
      <c r="AJ33" s="112">
        <f>+AF33/L33</f>
        <v>1</v>
      </c>
      <c r="AK33" s="112">
        <f>(AF33+K33)/(K33+L33+Q33+V33+AA33)</f>
        <v>0.4</v>
      </c>
      <c r="AL33" s="192" t="s">
        <v>318</v>
      </c>
      <c r="AM33" s="190" t="s">
        <v>301</v>
      </c>
      <c r="AN33" s="190" t="s">
        <v>302</v>
      </c>
      <c r="AO33" s="186" t="s">
        <v>319</v>
      </c>
      <c r="AP33" s="186" t="s">
        <v>305</v>
      </c>
    </row>
    <row r="34" spans="1:42" s="94" customFormat="1" ht="20.25" customHeight="1">
      <c r="A34" s="194"/>
      <c r="B34" s="194"/>
      <c r="C34" s="188"/>
      <c r="D34" s="195"/>
      <c r="E34" s="194"/>
      <c r="F34" s="194"/>
      <c r="G34" s="115" t="s">
        <v>8</v>
      </c>
      <c r="H34" s="134">
        <f>K34+L34+Q34+V34+AA34</f>
        <v>481613508</v>
      </c>
      <c r="I34" s="106">
        <v>69391993</v>
      </c>
      <c r="J34" s="106">
        <v>69391993</v>
      </c>
      <c r="K34" s="106">
        <v>67986272</v>
      </c>
      <c r="L34" s="106">
        <v>74198000</v>
      </c>
      <c r="M34" s="98"/>
      <c r="N34" s="98"/>
      <c r="O34" s="98"/>
      <c r="P34" s="98"/>
      <c r="Q34" s="98">
        <v>109815664</v>
      </c>
      <c r="R34" s="98"/>
      <c r="S34" s="98"/>
      <c r="T34" s="98"/>
      <c r="U34" s="98"/>
      <c r="V34" s="98">
        <v>113110134</v>
      </c>
      <c r="W34" s="98"/>
      <c r="X34" s="98"/>
      <c r="Y34" s="98"/>
      <c r="Z34" s="98"/>
      <c r="AA34" s="98">
        <v>116503438</v>
      </c>
      <c r="AB34" s="98"/>
      <c r="AC34" s="98"/>
      <c r="AD34" s="98"/>
      <c r="AE34" s="98"/>
      <c r="AF34" s="106">
        <v>36758600</v>
      </c>
      <c r="AG34" s="98"/>
      <c r="AH34" s="111"/>
      <c r="AI34" s="123"/>
      <c r="AJ34" s="112">
        <f aca="true" t="shared" si="10" ref="AJ34">+AF34/L34</f>
        <v>0.4954122752634842</v>
      </c>
      <c r="AK34" s="112">
        <f>(AF34+K34)/H34</f>
        <v>0.21748740485908463</v>
      </c>
      <c r="AL34" s="193"/>
      <c r="AM34" s="191"/>
      <c r="AN34" s="191"/>
      <c r="AO34" s="189"/>
      <c r="AP34" s="187"/>
    </row>
    <row r="35" spans="1:42" s="94" customFormat="1" ht="20.25" customHeight="1">
      <c r="A35" s="194"/>
      <c r="B35" s="194"/>
      <c r="C35" s="188"/>
      <c r="D35" s="195"/>
      <c r="E35" s="194"/>
      <c r="F35" s="194"/>
      <c r="G35" s="115" t="s">
        <v>9</v>
      </c>
      <c r="H35" s="135">
        <v>0</v>
      </c>
      <c r="I35" s="102">
        <v>0</v>
      </c>
      <c r="J35" s="101">
        <v>0</v>
      </c>
      <c r="K35" s="101">
        <v>0</v>
      </c>
      <c r="L35" s="101">
        <v>0</v>
      </c>
      <c r="M35" s="114"/>
      <c r="N35" s="114"/>
      <c r="O35" s="114"/>
      <c r="P35" s="114"/>
      <c r="Q35" s="114">
        <v>0</v>
      </c>
      <c r="R35" s="114"/>
      <c r="S35" s="114"/>
      <c r="T35" s="114"/>
      <c r="U35" s="114"/>
      <c r="V35" s="114">
        <v>0</v>
      </c>
      <c r="W35" s="114"/>
      <c r="X35" s="114"/>
      <c r="Y35" s="114"/>
      <c r="Z35" s="114"/>
      <c r="AA35" s="114">
        <v>0</v>
      </c>
      <c r="AB35" s="103"/>
      <c r="AC35" s="103"/>
      <c r="AD35" s="103"/>
      <c r="AE35" s="103"/>
      <c r="AF35" s="104">
        <v>0</v>
      </c>
      <c r="AG35" s="104"/>
      <c r="AH35" s="99"/>
      <c r="AI35" s="104"/>
      <c r="AJ35" s="100"/>
      <c r="AK35" s="100"/>
      <c r="AL35" s="193"/>
      <c r="AM35" s="191"/>
      <c r="AN35" s="191"/>
      <c r="AO35" s="189"/>
      <c r="AP35" s="187"/>
    </row>
    <row r="36" spans="1:42" s="94" customFormat="1" ht="20.25" customHeight="1">
      <c r="A36" s="194"/>
      <c r="B36" s="194"/>
      <c r="C36" s="188"/>
      <c r="D36" s="195"/>
      <c r="E36" s="194"/>
      <c r="F36" s="194"/>
      <c r="G36" s="115" t="s">
        <v>10</v>
      </c>
      <c r="H36" s="134">
        <v>0</v>
      </c>
      <c r="I36" s="106">
        <v>0</v>
      </c>
      <c r="J36" s="106">
        <v>0</v>
      </c>
      <c r="K36" s="104">
        <v>0</v>
      </c>
      <c r="L36" s="106">
        <v>39455841</v>
      </c>
      <c r="M36" s="106"/>
      <c r="N36" s="106"/>
      <c r="O36" s="106"/>
      <c r="P36" s="106"/>
      <c r="Q36" s="106">
        <v>0</v>
      </c>
      <c r="R36" s="106"/>
      <c r="S36" s="106"/>
      <c r="T36" s="106"/>
      <c r="U36" s="106"/>
      <c r="V36" s="106">
        <v>0</v>
      </c>
      <c r="W36" s="106"/>
      <c r="X36" s="106"/>
      <c r="Y36" s="106"/>
      <c r="Z36" s="106"/>
      <c r="AA36" s="106">
        <v>0</v>
      </c>
      <c r="AB36" s="103"/>
      <c r="AC36" s="103"/>
      <c r="AD36" s="103"/>
      <c r="AE36" s="103"/>
      <c r="AF36" s="106">
        <v>39455840</v>
      </c>
      <c r="AG36" s="98"/>
      <c r="AH36" s="99"/>
      <c r="AI36" s="104"/>
      <c r="AJ36" s="100"/>
      <c r="AK36" s="100"/>
      <c r="AL36" s="193"/>
      <c r="AM36" s="191"/>
      <c r="AN36" s="191"/>
      <c r="AO36" s="189"/>
      <c r="AP36" s="187"/>
    </row>
    <row r="37" spans="1:42" s="94" customFormat="1" ht="20.25" customHeight="1">
      <c r="A37" s="194"/>
      <c r="B37" s="194"/>
      <c r="C37" s="188"/>
      <c r="D37" s="195"/>
      <c r="E37" s="194"/>
      <c r="F37" s="194"/>
      <c r="G37" s="115" t="s">
        <v>11</v>
      </c>
      <c r="H37" s="158">
        <f aca="true" t="shared" si="11" ref="H37:K38">H35+H33</f>
        <v>1</v>
      </c>
      <c r="I37" s="159">
        <f t="shared" si="11"/>
        <v>1</v>
      </c>
      <c r="J37" s="159">
        <f t="shared" si="11"/>
        <v>1</v>
      </c>
      <c r="K37" s="159">
        <v>1</v>
      </c>
      <c r="L37" s="159">
        <f>L35+L33</f>
        <v>1</v>
      </c>
      <c r="M37" s="113"/>
      <c r="N37" s="113"/>
      <c r="O37" s="113"/>
      <c r="P37" s="113"/>
      <c r="Q37" s="113">
        <f>Q35+Q33</f>
        <v>1</v>
      </c>
      <c r="R37" s="113"/>
      <c r="S37" s="113"/>
      <c r="T37" s="113"/>
      <c r="U37" s="113"/>
      <c r="V37" s="113">
        <f>V35+V33</f>
        <v>1</v>
      </c>
      <c r="W37" s="113"/>
      <c r="X37" s="113"/>
      <c r="Y37" s="113"/>
      <c r="Z37" s="113"/>
      <c r="AA37" s="113">
        <f>AA35+AA33</f>
        <v>1</v>
      </c>
      <c r="AB37" s="107"/>
      <c r="AC37" s="107"/>
      <c r="AD37" s="107"/>
      <c r="AE37" s="107"/>
      <c r="AF37" s="159">
        <v>1</v>
      </c>
      <c r="AG37" s="104"/>
      <c r="AH37" s="99"/>
      <c r="AI37" s="104"/>
      <c r="AJ37" s="100"/>
      <c r="AK37" s="100"/>
      <c r="AL37" s="193"/>
      <c r="AM37" s="191"/>
      <c r="AN37" s="191"/>
      <c r="AO37" s="189"/>
      <c r="AP37" s="187"/>
    </row>
    <row r="38" spans="1:42" s="94" customFormat="1" ht="20.25" customHeight="1">
      <c r="A38" s="194"/>
      <c r="B38" s="194"/>
      <c r="C38" s="188"/>
      <c r="D38" s="195"/>
      <c r="E38" s="194"/>
      <c r="F38" s="194"/>
      <c r="G38" s="115" t="s">
        <v>12</v>
      </c>
      <c r="H38" s="110">
        <f t="shared" si="11"/>
        <v>481613508</v>
      </c>
      <c r="I38" s="109">
        <f t="shared" si="11"/>
        <v>69391993</v>
      </c>
      <c r="J38" s="109">
        <f t="shared" si="11"/>
        <v>69391993</v>
      </c>
      <c r="K38" s="109">
        <f t="shared" si="11"/>
        <v>67986272</v>
      </c>
      <c r="L38" s="109">
        <f aca="true" t="shared" si="12" ref="L38:AI38">L36+L34</f>
        <v>113653841</v>
      </c>
      <c r="M38" s="109">
        <f t="shared" si="12"/>
        <v>0</v>
      </c>
      <c r="N38" s="109">
        <f t="shared" si="12"/>
        <v>0</v>
      </c>
      <c r="O38" s="109">
        <f t="shared" si="12"/>
        <v>0</v>
      </c>
      <c r="P38" s="109">
        <f t="shared" si="12"/>
        <v>0</v>
      </c>
      <c r="Q38" s="109">
        <f t="shared" si="12"/>
        <v>109815664</v>
      </c>
      <c r="R38" s="109">
        <f t="shared" si="12"/>
        <v>0</v>
      </c>
      <c r="S38" s="109">
        <f t="shared" si="12"/>
        <v>0</v>
      </c>
      <c r="T38" s="109">
        <f t="shared" si="12"/>
        <v>0</v>
      </c>
      <c r="U38" s="109">
        <f t="shared" si="12"/>
        <v>0</v>
      </c>
      <c r="V38" s="109">
        <f t="shared" si="12"/>
        <v>113110134</v>
      </c>
      <c r="W38" s="109">
        <f t="shared" si="12"/>
        <v>0</v>
      </c>
      <c r="X38" s="109">
        <f t="shared" si="12"/>
        <v>0</v>
      </c>
      <c r="Y38" s="109">
        <f t="shared" si="12"/>
        <v>0</v>
      </c>
      <c r="Z38" s="109">
        <f t="shared" si="12"/>
        <v>0</v>
      </c>
      <c r="AA38" s="109">
        <f t="shared" si="12"/>
        <v>116503438</v>
      </c>
      <c r="AB38" s="109">
        <f t="shared" si="12"/>
        <v>0</v>
      </c>
      <c r="AC38" s="109">
        <f t="shared" si="12"/>
        <v>0</v>
      </c>
      <c r="AD38" s="109">
        <f t="shared" si="12"/>
        <v>0</v>
      </c>
      <c r="AE38" s="109">
        <f t="shared" si="12"/>
        <v>0</v>
      </c>
      <c r="AF38" s="109">
        <f t="shared" si="12"/>
        <v>76214440</v>
      </c>
      <c r="AG38" s="109">
        <f t="shared" si="12"/>
        <v>0</v>
      </c>
      <c r="AH38" s="109">
        <f t="shared" si="12"/>
        <v>0</v>
      </c>
      <c r="AI38" s="109">
        <f t="shared" si="12"/>
        <v>0</v>
      </c>
      <c r="AJ38" s="109"/>
      <c r="AK38" s="109"/>
      <c r="AL38" s="193"/>
      <c r="AM38" s="191"/>
      <c r="AN38" s="191"/>
      <c r="AO38" s="189"/>
      <c r="AP38" s="187"/>
    </row>
    <row r="39" spans="1:42" s="94" customFormat="1" ht="20.25" customHeight="1">
      <c r="A39" s="194"/>
      <c r="B39" s="194">
        <v>6</v>
      </c>
      <c r="C39" s="188" t="s">
        <v>202</v>
      </c>
      <c r="D39" s="195" t="s">
        <v>184</v>
      </c>
      <c r="E39" s="194">
        <v>71</v>
      </c>
      <c r="F39" s="194"/>
      <c r="G39" s="115" t="s">
        <v>7</v>
      </c>
      <c r="H39" s="154">
        <v>1</v>
      </c>
      <c r="I39" s="155">
        <v>1</v>
      </c>
      <c r="J39" s="156">
        <v>1</v>
      </c>
      <c r="K39" s="156">
        <v>1</v>
      </c>
      <c r="L39" s="156">
        <v>1</v>
      </c>
      <c r="M39" s="154"/>
      <c r="N39" s="154"/>
      <c r="O39" s="154"/>
      <c r="P39" s="154"/>
      <c r="Q39" s="154">
        <v>1</v>
      </c>
      <c r="R39" s="154"/>
      <c r="S39" s="154"/>
      <c r="T39" s="154"/>
      <c r="U39" s="154"/>
      <c r="V39" s="154">
        <v>1</v>
      </c>
      <c r="W39" s="154"/>
      <c r="X39" s="154"/>
      <c r="Y39" s="154"/>
      <c r="Z39" s="154"/>
      <c r="AA39" s="154">
        <v>1</v>
      </c>
      <c r="AB39" s="154"/>
      <c r="AC39" s="154"/>
      <c r="AD39" s="154"/>
      <c r="AE39" s="154"/>
      <c r="AF39" s="156">
        <v>1</v>
      </c>
      <c r="AG39" s="104"/>
      <c r="AH39" s="154"/>
      <c r="AI39" s="154"/>
      <c r="AJ39" s="112">
        <f>+AF39/L39</f>
        <v>1</v>
      </c>
      <c r="AK39" s="112">
        <f>(AF39+K39)/(K39+L39+Q39+V39+AA39)</f>
        <v>0.4</v>
      </c>
      <c r="AL39" s="192" t="s">
        <v>306</v>
      </c>
      <c r="AM39" s="190" t="s">
        <v>301</v>
      </c>
      <c r="AN39" s="190" t="s">
        <v>302</v>
      </c>
      <c r="AO39" s="186" t="s">
        <v>307</v>
      </c>
      <c r="AP39" s="186" t="s">
        <v>308</v>
      </c>
    </row>
    <row r="40" spans="1:42" s="94" customFormat="1" ht="20.25" customHeight="1">
      <c r="A40" s="194"/>
      <c r="B40" s="194"/>
      <c r="C40" s="188"/>
      <c r="D40" s="195"/>
      <c r="E40" s="194"/>
      <c r="F40" s="194"/>
      <c r="G40" s="115" t="s">
        <v>8</v>
      </c>
      <c r="H40" s="134">
        <f>K40+L40+Q40+V40+AA40</f>
        <v>5094755222</v>
      </c>
      <c r="I40" s="106">
        <v>655805237</v>
      </c>
      <c r="J40" s="106">
        <v>655805237</v>
      </c>
      <c r="K40" s="106">
        <v>655635489</v>
      </c>
      <c r="L40" s="106">
        <v>781542000</v>
      </c>
      <c r="M40" s="98"/>
      <c r="N40" s="98"/>
      <c r="O40" s="98"/>
      <c r="P40" s="98"/>
      <c r="Q40" s="98">
        <v>1183337453</v>
      </c>
      <c r="R40" s="98"/>
      <c r="S40" s="98"/>
      <c r="T40" s="98"/>
      <c r="U40" s="98"/>
      <c r="V40" s="98">
        <v>1218837576</v>
      </c>
      <c r="W40" s="98"/>
      <c r="X40" s="98"/>
      <c r="Y40" s="98"/>
      <c r="Z40" s="98"/>
      <c r="AA40" s="98">
        <v>1255402704</v>
      </c>
      <c r="AB40" s="98"/>
      <c r="AC40" s="98"/>
      <c r="AD40" s="98"/>
      <c r="AE40" s="98"/>
      <c r="AF40" s="106">
        <v>481683000</v>
      </c>
      <c r="AG40" s="98"/>
      <c r="AH40" s="111"/>
      <c r="AI40" s="123"/>
      <c r="AJ40" s="112">
        <f aca="true" t="shared" si="13" ref="AJ40">+AF40/L40</f>
        <v>0.61632388278557</v>
      </c>
      <c r="AK40" s="112">
        <f>(AF40+K40)/H40</f>
        <v>0.22323319559865598</v>
      </c>
      <c r="AL40" s="193"/>
      <c r="AM40" s="191"/>
      <c r="AN40" s="191"/>
      <c r="AO40" s="189"/>
      <c r="AP40" s="187"/>
    </row>
    <row r="41" spans="1:42" s="94" customFormat="1" ht="20.25" customHeight="1">
      <c r="A41" s="194"/>
      <c r="B41" s="194"/>
      <c r="C41" s="188"/>
      <c r="D41" s="195"/>
      <c r="E41" s="194"/>
      <c r="F41" s="194"/>
      <c r="G41" s="115" t="s">
        <v>9</v>
      </c>
      <c r="H41" s="135">
        <v>0</v>
      </c>
      <c r="I41" s="102">
        <v>0</v>
      </c>
      <c r="J41" s="101">
        <v>0</v>
      </c>
      <c r="K41" s="101">
        <v>0</v>
      </c>
      <c r="L41" s="101">
        <v>0</v>
      </c>
      <c r="M41" s="101"/>
      <c r="N41" s="101"/>
      <c r="O41" s="101"/>
      <c r="P41" s="101"/>
      <c r="Q41" s="101">
        <v>0</v>
      </c>
      <c r="R41" s="101"/>
      <c r="S41" s="101"/>
      <c r="T41" s="101"/>
      <c r="U41" s="101"/>
      <c r="V41" s="101">
        <v>0</v>
      </c>
      <c r="W41" s="101"/>
      <c r="X41" s="101"/>
      <c r="Y41" s="101"/>
      <c r="Z41" s="101"/>
      <c r="AA41" s="101">
        <v>0</v>
      </c>
      <c r="AB41" s="103"/>
      <c r="AC41" s="103"/>
      <c r="AD41" s="103"/>
      <c r="AE41" s="103"/>
      <c r="AF41" s="104">
        <v>0</v>
      </c>
      <c r="AG41" s="104"/>
      <c r="AH41" s="99"/>
      <c r="AI41" s="104"/>
      <c r="AJ41" s="100"/>
      <c r="AK41" s="100"/>
      <c r="AL41" s="193"/>
      <c r="AM41" s="191"/>
      <c r="AN41" s="191"/>
      <c r="AO41" s="189"/>
      <c r="AP41" s="187"/>
    </row>
    <row r="42" spans="1:42" s="94" customFormat="1" ht="20.25" customHeight="1">
      <c r="A42" s="194"/>
      <c r="B42" s="194"/>
      <c r="C42" s="188"/>
      <c r="D42" s="195"/>
      <c r="E42" s="194"/>
      <c r="F42" s="194"/>
      <c r="G42" s="115" t="s">
        <v>10</v>
      </c>
      <c r="H42" s="134">
        <v>0</v>
      </c>
      <c r="I42" s="106">
        <v>0</v>
      </c>
      <c r="J42" s="106">
        <v>0</v>
      </c>
      <c r="K42" s="106">
        <v>0</v>
      </c>
      <c r="L42" s="106">
        <v>241084572</v>
      </c>
      <c r="M42" s="106"/>
      <c r="N42" s="106"/>
      <c r="O42" s="106"/>
      <c r="P42" s="106"/>
      <c r="Q42" s="106">
        <v>0</v>
      </c>
      <c r="R42" s="106"/>
      <c r="S42" s="106"/>
      <c r="T42" s="106"/>
      <c r="U42" s="106"/>
      <c r="V42" s="106">
        <v>0</v>
      </c>
      <c r="W42" s="106"/>
      <c r="X42" s="106"/>
      <c r="Y42" s="106"/>
      <c r="Z42" s="106"/>
      <c r="AA42" s="106">
        <v>0</v>
      </c>
      <c r="AB42" s="103"/>
      <c r="AC42" s="103"/>
      <c r="AD42" s="103"/>
      <c r="AE42" s="103"/>
      <c r="AF42" s="106">
        <v>197911247</v>
      </c>
      <c r="AG42" s="98"/>
      <c r="AH42" s="99"/>
      <c r="AI42" s="104"/>
      <c r="AJ42" s="100"/>
      <c r="AK42" s="100"/>
      <c r="AL42" s="193"/>
      <c r="AM42" s="191"/>
      <c r="AN42" s="191"/>
      <c r="AO42" s="189"/>
      <c r="AP42" s="187"/>
    </row>
    <row r="43" spans="1:42" s="94" customFormat="1" ht="20.25" customHeight="1">
      <c r="A43" s="194"/>
      <c r="B43" s="194"/>
      <c r="C43" s="188"/>
      <c r="D43" s="195"/>
      <c r="E43" s="194"/>
      <c r="F43" s="194"/>
      <c r="G43" s="115" t="s">
        <v>11</v>
      </c>
      <c r="H43" s="136">
        <f>H41+H39</f>
        <v>1</v>
      </c>
      <c r="I43" s="108">
        <f>I41+I39</f>
        <v>1</v>
      </c>
      <c r="J43" s="107">
        <f>J41+J39</f>
        <v>1</v>
      </c>
      <c r="K43" s="107">
        <v>1</v>
      </c>
      <c r="L43" s="107">
        <f>L41+L39</f>
        <v>1</v>
      </c>
      <c r="M43" s="107"/>
      <c r="N43" s="107"/>
      <c r="O43" s="107"/>
      <c r="P43" s="107"/>
      <c r="Q43" s="107">
        <f>Q41+Q39</f>
        <v>1</v>
      </c>
      <c r="R43" s="107"/>
      <c r="S43" s="107"/>
      <c r="T43" s="107"/>
      <c r="U43" s="107"/>
      <c r="V43" s="107">
        <f>V41+V39</f>
        <v>1</v>
      </c>
      <c r="W43" s="107"/>
      <c r="X43" s="107"/>
      <c r="Y43" s="107"/>
      <c r="Z43" s="107"/>
      <c r="AA43" s="107">
        <f>AA41+AA39</f>
        <v>1</v>
      </c>
      <c r="AB43" s="107"/>
      <c r="AC43" s="107"/>
      <c r="AD43" s="107"/>
      <c r="AE43" s="107"/>
      <c r="AF43" s="104">
        <v>1</v>
      </c>
      <c r="AG43" s="104"/>
      <c r="AH43" s="99"/>
      <c r="AI43" s="104"/>
      <c r="AJ43" s="100"/>
      <c r="AK43" s="100"/>
      <c r="AL43" s="193"/>
      <c r="AM43" s="191"/>
      <c r="AN43" s="191"/>
      <c r="AO43" s="189"/>
      <c r="AP43" s="187"/>
    </row>
    <row r="44" spans="1:42" s="94" customFormat="1" ht="20.25" customHeight="1">
      <c r="A44" s="194"/>
      <c r="B44" s="194"/>
      <c r="C44" s="188"/>
      <c r="D44" s="195"/>
      <c r="E44" s="194"/>
      <c r="F44" s="194"/>
      <c r="G44" s="115" t="s">
        <v>12</v>
      </c>
      <c r="H44" s="110">
        <f>H42+H40</f>
        <v>5094755222</v>
      </c>
      <c r="I44" s="109">
        <f aca="true" t="shared" si="14" ref="I44:AI44">I42+I40</f>
        <v>655805237</v>
      </c>
      <c r="J44" s="109">
        <f>J42+J40</f>
        <v>655805237</v>
      </c>
      <c r="K44" s="109">
        <f aca="true" t="shared" si="15" ref="K44">K42+K40</f>
        <v>655635489</v>
      </c>
      <c r="L44" s="109">
        <f t="shared" si="14"/>
        <v>1022626572</v>
      </c>
      <c r="M44" s="109">
        <f t="shared" si="14"/>
        <v>0</v>
      </c>
      <c r="N44" s="109">
        <f t="shared" si="14"/>
        <v>0</v>
      </c>
      <c r="O44" s="109">
        <f t="shared" si="14"/>
        <v>0</v>
      </c>
      <c r="P44" s="109">
        <f t="shared" si="14"/>
        <v>0</v>
      </c>
      <c r="Q44" s="109">
        <f t="shared" si="14"/>
        <v>1183337453</v>
      </c>
      <c r="R44" s="109">
        <f t="shared" si="14"/>
        <v>0</v>
      </c>
      <c r="S44" s="109">
        <f t="shared" si="14"/>
        <v>0</v>
      </c>
      <c r="T44" s="109">
        <f t="shared" si="14"/>
        <v>0</v>
      </c>
      <c r="U44" s="109">
        <f t="shared" si="14"/>
        <v>0</v>
      </c>
      <c r="V44" s="109">
        <f t="shared" si="14"/>
        <v>1218837576</v>
      </c>
      <c r="W44" s="109">
        <f t="shared" si="14"/>
        <v>0</v>
      </c>
      <c r="X44" s="109">
        <f t="shared" si="14"/>
        <v>0</v>
      </c>
      <c r="Y44" s="109">
        <f t="shared" si="14"/>
        <v>0</v>
      </c>
      <c r="Z44" s="109">
        <f t="shared" si="14"/>
        <v>0</v>
      </c>
      <c r="AA44" s="109">
        <f t="shared" si="14"/>
        <v>1255402704</v>
      </c>
      <c r="AB44" s="109">
        <f t="shared" si="14"/>
        <v>0</v>
      </c>
      <c r="AC44" s="109">
        <f t="shared" si="14"/>
        <v>0</v>
      </c>
      <c r="AD44" s="109">
        <f t="shared" si="14"/>
        <v>0</v>
      </c>
      <c r="AE44" s="109">
        <f t="shared" si="14"/>
        <v>0</v>
      </c>
      <c r="AF44" s="109">
        <f t="shared" si="14"/>
        <v>679594247</v>
      </c>
      <c r="AG44" s="109">
        <f t="shared" si="14"/>
        <v>0</v>
      </c>
      <c r="AH44" s="109">
        <f t="shared" si="14"/>
        <v>0</v>
      </c>
      <c r="AI44" s="109">
        <f t="shared" si="14"/>
        <v>0</v>
      </c>
      <c r="AJ44" s="109"/>
      <c r="AK44" s="109"/>
      <c r="AL44" s="193"/>
      <c r="AM44" s="191"/>
      <c r="AN44" s="191"/>
      <c r="AO44" s="189"/>
      <c r="AP44" s="187"/>
    </row>
    <row r="45" spans="1:42" ht="31.5" customHeight="1">
      <c r="A45" s="202" t="s">
        <v>13</v>
      </c>
      <c r="B45" s="202"/>
      <c r="C45" s="202"/>
      <c r="D45" s="202"/>
      <c r="E45" s="202"/>
      <c r="F45" s="202"/>
      <c r="G45" s="115" t="s">
        <v>8</v>
      </c>
      <c r="H45" s="150">
        <f>+H10+H16+H22+H28+H34+H40</f>
        <v>15971020187.003716</v>
      </c>
      <c r="I45" s="150">
        <f aca="true" t="shared" si="16" ref="I45:AI45">+I10+I16+I22+I28+I34+I40</f>
        <v>1850231274.0037153</v>
      </c>
      <c r="J45" s="150">
        <f t="shared" si="16"/>
        <v>1844460607.0037153</v>
      </c>
      <c r="K45" s="150">
        <f t="shared" si="16"/>
        <v>1782772928.0037153</v>
      </c>
      <c r="L45" s="150">
        <f t="shared" si="16"/>
        <v>2372760000</v>
      </c>
      <c r="M45" s="151">
        <f t="shared" si="16"/>
        <v>0</v>
      </c>
      <c r="N45" s="151">
        <f t="shared" si="16"/>
        <v>0</v>
      </c>
      <c r="O45" s="151">
        <f t="shared" si="16"/>
        <v>0</v>
      </c>
      <c r="P45" s="151">
        <f t="shared" si="16"/>
        <v>0</v>
      </c>
      <c r="Q45" s="150">
        <f t="shared" si="16"/>
        <v>3822668887</v>
      </c>
      <c r="R45" s="151">
        <f t="shared" si="16"/>
        <v>0</v>
      </c>
      <c r="S45" s="151">
        <f t="shared" si="16"/>
        <v>0</v>
      </c>
      <c r="T45" s="151">
        <f t="shared" si="16"/>
        <v>0</v>
      </c>
      <c r="U45" s="151">
        <f t="shared" si="16"/>
        <v>0</v>
      </c>
      <c r="V45" s="150">
        <f t="shared" si="16"/>
        <v>3937348952</v>
      </c>
      <c r="W45" s="151">
        <f t="shared" si="16"/>
        <v>0</v>
      </c>
      <c r="X45" s="151">
        <f t="shared" si="16"/>
        <v>0</v>
      </c>
      <c r="Y45" s="151">
        <f t="shared" si="16"/>
        <v>0</v>
      </c>
      <c r="Z45" s="151">
        <f t="shared" si="16"/>
        <v>0</v>
      </c>
      <c r="AA45" s="150">
        <f t="shared" si="16"/>
        <v>4055469420</v>
      </c>
      <c r="AB45" s="151">
        <f t="shared" si="16"/>
        <v>0</v>
      </c>
      <c r="AC45" s="151">
        <f t="shared" si="16"/>
        <v>0</v>
      </c>
      <c r="AD45" s="151">
        <f t="shared" si="16"/>
        <v>0</v>
      </c>
      <c r="AE45" s="151">
        <f t="shared" si="16"/>
        <v>0</v>
      </c>
      <c r="AF45" s="149">
        <f t="shared" si="16"/>
        <v>1166816000</v>
      </c>
      <c r="AG45" s="151">
        <f t="shared" si="16"/>
        <v>0</v>
      </c>
      <c r="AH45" s="151">
        <f t="shared" si="16"/>
        <v>0</v>
      </c>
      <c r="AI45" s="151">
        <f t="shared" si="16"/>
        <v>0</v>
      </c>
      <c r="AJ45" s="206"/>
      <c r="AK45" s="203"/>
      <c r="AL45" s="203"/>
      <c r="AM45" s="203"/>
      <c r="AN45" s="203"/>
      <c r="AO45" s="203"/>
      <c r="AP45" s="203"/>
    </row>
    <row r="46" spans="1:42" ht="28.5" customHeight="1">
      <c r="A46" s="202"/>
      <c r="B46" s="202"/>
      <c r="C46" s="202"/>
      <c r="D46" s="202"/>
      <c r="E46" s="202"/>
      <c r="F46" s="202"/>
      <c r="G46" s="115" t="s">
        <v>10</v>
      </c>
      <c r="H46" s="101">
        <v>0</v>
      </c>
      <c r="I46" s="102">
        <v>0</v>
      </c>
      <c r="J46" s="101">
        <v>0</v>
      </c>
      <c r="K46" s="101">
        <v>0</v>
      </c>
      <c r="L46" s="142">
        <f>L12+L18+L24+L30+L36+L42</f>
        <v>766029342</v>
      </c>
      <c r="M46" s="129"/>
      <c r="N46" s="129">
        <f aca="true" t="shared" si="17" ref="N46:AF46">N12+N18+N24+N30+N36+N42</f>
        <v>0</v>
      </c>
      <c r="O46" s="129">
        <f t="shared" si="17"/>
        <v>0</v>
      </c>
      <c r="P46" s="129">
        <f t="shared" si="17"/>
        <v>0</v>
      </c>
      <c r="Q46" s="129">
        <f t="shared" si="17"/>
        <v>0</v>
      </c>
      <c r="R46" s="129">
        <f t="shared" si="17"/>
        <v>0</v>
      </c>
      <c r="S46" s="129">
        <f t="shared" si="17"/>
        <v>0</v>
      </c>
      <c r="T46" s="129">
        <f t="shared" si="17"/>
        <v>0</v>
      </c>
      <c r="U46" s="129">
        <f t="shared" si="17"/>
        <v>0</v>
      </c>
      <c r="V46" s="129">
        <f t="shared" si="17"/>
        <v>0</v>
      </c>
      <c r="W46" s="129">
        <f t="shared" si="17"/>
        <v>0</v>
      </c>
      <c r="X46" s="129">
        <f t="shared" si="17"/>
        <v>0</v>
      </c>
      <c r="Y46" s="129">
        <f t="shared" si="17"/>
        <v>0</v>
      </c>
      <c r="Z46" s="129">
        <f t="shared" si="17"/>
        <v>0</v>
      </c>
      <c r="AA46" s="129">
        <f t="shared" si="17"/>
        <v>0</v>
      </c>
      <c r="AB46" s="129">
        <f t="shared" si="17"/>
        <v>0</v>
      </c>
      <c r="AC46" s="129">
        <f t="shared" si="17"/>
        <v>0</v>
      </c>
      <c r="AD46" s="129">
        <f t="shared" si="17"/>
        <v>0</v>
      </c>
      <c r="AE46" s="129">
        <f t="shared" si="17"/>
        <v>0</v>
      </c>
      <c r="AF46" s="149">
        <f t="shared" si="17"/>
        <v>492812006</v>
      </c>
      <c r="AG46" s="101"/>
      <c r="AH46" s="101"/>
      <c r="AI46" s="101"/>
      <c r="AJ46" s="207"/>
      <c r="AK46" s="204"/>
      <c r="AL46" s="204"/>
      <c r="AM46" s="204"/>
      <c r="AN46" s="204"/>
      <c r="AO46" s="204"/>
      <c r="AP46" s="204"/>
    </row>
    <row r="47" spans="1:42" ht="35.25" customHeight="1">
      <c r="A47" s="202"/>
      <c r="B47" s="202"/>
      <c r="C47" s="202"/>
      <c r="D47" s="202"/>
      <c r="E47" s="202"/>
      <c r="F47" s="202"/>
      <c r="G47" s="115" t="s">
        <v>13</v>
      </c>
      <c r="H47" s="150">
        <f>H46+H45</f>
        <v>15971020187.003716</v>
      </c>
      <c r="I47" s="150">
        <f aca="true" t="shared" si="18" ref="I47:AI47">I46+I45</f>
        <v>1850231274.0037153</v>
      </c>
      <c r="J47" s="150">
        <f t="shared" si="18"/>
        <v>1844460607.0037153</v>
      </c>
      <c r="K47" s="150">
        <f t="shared" si="18"/>
        <v>1782772928.0037153</v>
      </c>
      <c r="L47" s="150">
        <f t="shared" si="18"/>
        <v>3138789342</v>
      </c>
      <c r="M47" s="152">
        <f t="shared" si="18"/>
        <v>0</v>
      </c>
      <c r="N47" s="152">
        <f t="shared" si="18"/>
        <v>0</v>
      </c>
      <c r="O47" s="152">
        <f t="shared" si="18"/>
        <v>0</v>
      </c>
      <c r="P47" s="152">
        <f t="shared" si="18"/>
        <v>0</v>
      </c>
      <c r="Q47" s="150">
        <f t="shared" si="18"/>
        <v>3822668887</v>
      </c>
      <c r="R47" s="152">
        <f t="shared" si="18"/>
        <v>0</v>
      </c>
      <c r="S47" s="152">
        <f t="shared" si="18"/>
        <v>0</v>
      </c>
      <c r="T47" s="152">
        <f t="shared" si="18"/>
        <v>0</v>
      </c>
      <c r="U47" s="152">
        <f t="shared" si="18"/>
        <v>0</v>
      </c>
      <c r="V47" s="150">
        <f t="shared" si="18"/>
        <v>3937348952</v>
      </c>
      <c r="W47" s="152">
        <f t="shared" si="18"/>
        <v>0</v>
      </c>
      <c r="X47" s="152">
        <f t="shared" si="18"/>
        <v>0</v>
      </c>
      <c r="Y47" s="152">
        <f t="shared" si="18"/>
        <v>0</v>
      </c>
      <c r="Z47" s="152">
        <f t="shared" si="18"/>
        <v>0</v>
      </c>
      <c r="AA47" s="150">
        <f t="shared" si="18"/>
        <v>4055469420</v>
      </c>
      <c r="AB47" s="152">
        <f t="shared" si="18"/>
        <v>0</v>
      </c>
      <c r="AC47" s="152">
        <f t="shared" si="18"/>
        <v>0</v>
      </c>
      <c r="AD47" s="152">
        <f t="shared" si="18"/>
        <v>0</v>
      </c>
      <c r="AE47" s="152">
        <f t="shared" si="18"/>
        <v>0</v>
      </c>
      <c r="AF47" s="149">
        <f t="shared" si="18"/>
        <v>1659628006</v>
      </c>
      <c r="AG47" s="152">
        <f t="shared" si="18"/>
        <v>0</v>
      </c>
      <c r="AH47" s="152">
        <f t="shared" si="18"/>
        <v>0</v>
      </c>
      <c r="AI47" s="152">
        <f t="shared" si="18"/>
        <v>0</v>
      </c>
      <c r="AJ47" s="208"/>
      <c r="AK47" s="205"/>
      <c r="AL47" s="205"/>
      <c r="AM47" s="205"/>
      <c r="AN47" s="205"/>
      <c r="AO47" s="205"/>
      <c r="AP47" s="205"/>
    </row>
    <row r="48" spans="1:42" ht="71.25" customHeight="1">
      <c r="A48" s="201" t="s">
        <v>124</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row>
    <row r="52" ht="15">
      <c r="AF52" s="139"/>
    </row>
  </sheetData>
  <mergeCells count="93">
    <mergeCell ref="AO45:AO47"/>
    <mergeCell ref="AP45:AP47"/>
    <mergeCell ref="AJ45:AJ47"/>
    <mergeCell ref="AK45:AK47"/>
    <mergeCell ref="AL45:AL47"/>
    <mergeCell ref="AM45:AM47"/>
    <mergeCell ref="AN45:AN47"/>
    <mergeCell ref="A45:F47"/>
    <mergeCell ref="AN15:AN20"/>
    <mergeCell ref="D15:D20"/>
    <mergeCell ref="AM21:AM26"/>
    <mergeCell ref="AN21:AN26"/>
    <mergeCell ref="AL21:AL26"/>
    <mergeCell ref="C15:C20"/>
    <mergeCell ref="AN33:AN38"/>
    <mergeCell ref="B27:B32"/>
    <mergeCell ref="C27:C32"/>
    <mergeCell ref="D27:D32"/>
    <mergeCell ref="B15:B20"/>
    <mergeCell ref="E15:E20"/>
    <mergeCell ref="E33:E38"/>
    <mergeCell ref="AN39:AN44"/>
    <mergeCell ref="AL39:AL44"/>
    <mergeCell ref="A48:AP48"/>
    <mergeCell ref="AO21:AO26"/>
    <mergeCell ref="AP21:AP26"/>
    <mergeCell ref="B21:B26"/>
    <mergeCell ref="C21:C26"/>
    <mergeCell ref="D21:D26"/>
    <mergeCell ref="E21:E26"/>
    <mergeCell ref="AP33:AP38"/>
    <mergeCell ref="AL27:AL32"/>
    <mergeCell ref="AM27:AM32"/>
    <mergeCell ref="AN27:AN32"/>
    <mergeCell ref="AO27:AO32"/>
    <mergeCell ref="AL33:AL38"/>
    <mergeCell ref="AM33:AM38"/>
    <mergeCell ref="E27:E32"/>
    <mergeCell ref="D33:D38"/>
    <mergeCell ref="C33:C38"/>
    <mergeCell ref="F1:AP1"/>
    <mergeCell ref="F2:AP2"/>
    <mergeCell ref="F6:F8"/>
    <mergeCell ref="AF6:AI6"/>
    <mergeCell ref="AJ6:AJ8"/>
    <mergeCell ref="AM6:AM8"/>
    <mergeCell ref="G6:G8"/>
    <mergeCell ref="H6:H8"/>
    <mergeCell ref="AK6:AK8"/>
    <mergeCell ref="I6:AE6"/>
    <mergeCell ref="V7:Z7"/>
    <mergeCell ref="AA7:AE7"/>
    <mergeCell ref="AN6:AN8"/>
    <mergeCell ref="AO6:AO8"/>
    <mergeCell ref="AP6:AP8"/>
    <mergeCell ref="O3:AP3"/>
    <mergeCell ref="O4:AP4"/>
    <mergeCell ref="AL6:AL8"/>
    <mergeCell ref="I7:K7"/>
    <mergeCell ref="L7:P7"/>
    <mergeCell ref="Q7:U7"/>
    <mergeCell ref="AF7:AI7"/>
    <mergeCell ref="B39:B44"/>
    <mergeCell ref="C39:C44"/>
    <mergeCell ref="D39:D44"/>
    <mergeCell ref="E39:E44"/>
    <mergeCell ref="F3:N3"/>
    <mergeCell ref="F4:N4"/>
    <mergeCell ref="A1:E4"/>
    <mergeCell ref="E6:E8"/>
    <mergeCell ref="B6:D7"/>
    <mergeCell ref="A6:A8"/>
    <mergeCell ref="B9:B14"/>
    <mergeCell ref="C9:C14"/>
    <mergeCell ref="D9:D14"/>
    <mergeCell ref="E9:E14"/>
    <mergeCell ref="A9:A44"/>
    <mergeCell ref="B33:B38"/>
    <mergeCell ref="AM9:AM14"/>
    <mergeCell ref="AL9:AL14"/>
    <mergeCell ref="AN9:AN14"/>
    <mergeCell ref="AO9:AO14"/>
    <mergeCell ref="F9:F44"/>
    <mergeCell ref="AO33:AO38"/>
    <mergeCell ref="AO39:AO44"/>
    <mergeCell ref="AM39:AM44"/>
    <mergeCell ref="AL15:AL20"/>
    <mergeCell ref="AM15:AM20"/>
    <mergeCell ref="AP39:AP44"/>
    <mergeCell ref="AP27:AP32"/>
    <mergeCell ref="AP15:AP20"/>
    <mergeCell ref="AP9:AP14"/>
    <mergeCell ref="AO15:AO20"/>
  </mergeCells>
  <dataValidations count="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59"/>
  <sheetViews>
    <sheetView view="pageBreakPreview" zoomScale="80" zoomScaleSheetLayoutView="80" workbookViewId="0" topLeftCell="I46">
      <selection activeCell="V18" sqref="V18:V19"/>
    </sheetView>
  </sheetViews>
  <sheetFormatPr defaultColWidth="11.421875" defaultRowHeight="15"/>
  <cols>
    <col min="1" max="1" width="9.140625" style="9" bestFit="1" customWidth="1"/>
    <col min="2" max="2" width="12.57421875" style="9" customWidth="1"/>
    <col min="3" max="3" width="36.28125" style="48" customWidth="1"/>
    <col min="4" max="4" width="6.140625" style="9" customWidth="1"/>
    <col min="5" max="5" width="7.8515625" style="9" customWidth="1"/>
    <col min="6" max="6" width="11.7109375" style="9" customWidth="1"/>
    <col min="7" max="7" width="7.00390625" style="9" customWidth="1"/>
    <col min="8" max="8" width="6.7109375" style="9" customWidth="1"/>
    <col min="9" max="12" width="7.00390625" style="9" customWidth="1"/>
    <col min="13" max="13" width="7.421875" style="9" customWidth="1"/>
    <col min="14" max="16" width="7.421875" style="35" customWidth="1"/>
    <col min="17" max="17" width="8.00390625" style="35" customWidth="1"/>
    <col min="18" max="18" width="7.421875" style="35" customWidth="1"/>
    <col min="19" max="19" width="11.7109375" style="36" customWidth="1"/>
    <col min="20" max="21" width="8.7109375" style="35" customWidth="1"/>
    <col min="22" max="22" width="131.28125" style="10" customWidth="1"/>
    <col min="23" max="23" width="15.7109375" style="10" customWidth="1"/>
    <col min="24" max="60" width="11.421875" style="10" customWidth="1"/>
    <col min="61" max="16384" width="11.421875" style="9" customWidth="1"/>
  </cols>
  <sheetData>
    <row r="1" spans="1:22" s="32" customFormat="1" ht="33" customHeight="1">
      <c r="A1" s="224"/>
      <c r="B1" s="224"/>
      <c r="C1" s="225" t="s">
        <v>0</v>
      </c>
      <c r="D1" s="225"/>
      <c r="E1" s="225"/>
      <c r="F1" s="225"/>
      <c r="G1" s="225"/>
      <c r="H1" s="225"/>
      <c r="I1" s="225"/>
      <c r="J1" s="225"/>
      <c r="K1" s="225"/>
      <c r="L1" s="225"/>
      <c r="M1" s="225"/>
      <c r="N1" s="225"/>
      <c r="O1" s="225"/>
      <c r="P1" s="225"/>
      <c r="Q1" s="225"/>
      <c r="R1" s="225"/>
      <c r="S1" s="225"/>
      <c r="T1" s="225"/>
      <c r="U1" s="225"/>
      <c r="V1" s="225"/>
    </row>
    <row r="2" spans="1:22" s="32" customFormat="1" ht="30" customHeight="1">
      <c r="A2" s="224"/>
      <c r="B2" s="224"/>
      <c r="C2" s="225" t="s">
        <v>121</v>
      </c>
      <c r="D2" s="225"/>
      <c r="E2" s="225"/>
      <c r="F2" s="225"/>
      <c r="G2" s="225"/>
      <c r="H2" s="225"/>
      <c r="I2" s="225"/>
      <c r="J2" s="225"/>
      <c r="K2" s="225"/>
      <c r="L2" s="225"/>
      <c r="M2" s="225"/>
      <c r="N2" s="225"/>
      <c r="O2" s="225"/>
      <c r="P2" s="225"/>
      <c r="Q2" s="225"/>
      <c r="R2" s="225"/>
      <c r="S2" s="225"/>
      <c r="T2" s="225"/>
      <c r="U2" s="225"/>
      <c r="V2" s="225"/>
    </row>
    <row r="3" spans="1:22" s="32" customFormat="1" ht="27.75" customHeight="1">
      <c r="A3" s="224"/>
      <c r="B3" s="224"/>
      <c r="C3" s="147" t="s">
        <v>1</v>
      </c>
      <c r="D3" s="225" t="s">
        <v>126</v>
      </c>
      <c r="E3" s="225"/>
      <c r="F3" s="225"/>
      <c r="G3" s="225"/>
      <c r="H3" s="225"/>
      <c r="I3" s="225"/>
      <c r="J3" s="225"/>
      <c r="K3" s="225"/>
      <c r="L3" s="225"/>
      <c r="M3" s="225"/>
      <c r="N3" s="225"/>
      <c r="O3" s="225"/>
      <c r="P3" s="225"/>
      <c r="Q3" s="225"/>
      <c r="R3" s="225"/>
      <c r="S3" s="225"/>
      <c r="T3" s="225"/>
      <c r="U3" s="225"/>
      <c r="V3" s="225"/>
    </row>
    <row r="4" spans="1:22" s="32" customFormat="1" ht="33" customHeight="1">
      <c r="A4" s="224"/>
      <c r="B4" s="224"/>
      <c r="C4" s="147" t="s">
        <v>14</v>
      </c>
      <c r="D4" s="225" t="s">
        <v>142</v>
      </c>
      <c r="E4" s="225"/>
      <c r="F4" s="225"/>
      <c r="G4" s="225"/>
      <c r="H4" s="225"/>
      <c r="I4" s="225"/>
      <c r="J4" s="225"/>
      <c r="K4" s="225"/>
      <c r="L4" s="225"/>
      <c r="M4" s="225"/>
      <c r="N4" s="225"/>
      <c r="O4" s="225"/>
      <c r="P4" s="225"/>
      <c r="Q4" s="225"/>
      <c r="R4" s="225"/>
      <c r="S4" s="225"/>
      <c r="T4" s="225"/>
      <c r="U4" s="225"/>
      <c r="V4" s="225"/>
    </row>
    <row r="5" spans="1:21" s="32" customFormat="1" ht="15">
      <c r="A5" s="33"/>
      <c r="B5" s="9"/>
      <c r="C5" s="34"/>
      <c r="D5" s="9"/>
      <c r="E5" s="9"/>
      <c r="F5" s="9"/>
      <c r="G5" s="9"/>
      <c r="H5" s="9"/>
      <c r="I5" s="9"/>
      <c r="J5" s="9"/>
      <c r="K5" s="9"/>
      <c r="L5" s="9"/>
      <c r="M5" s="9"/>
      <c r="N5" s="35"/>
      <c r="O5" s="35"/>
      <c r="P5" s="35"/>
      <c r="Q5" s="35"/>
      <c r="R5" s="35"/>
      <c r="S5" s="36"/>
      <c r="T5" s="35"/>
      <c r="U5" s="35"/>
    </row>
    <row r="6" spans="1:23" s="37" customFormat="1" ht="42.75" customHeight="1">
      <c r="A6" s="223" t="s">
        <v>76</v>
      </c>
      <c r="B6" s="223" t="s">
        <v>77</v>
      </c>
      <c r="C6" s="223" t="s">
        <v>78</v>
      </c>
      <c r="D6" s="223" t="s">
        <v>79</v>
      </c>
      <c r="E6" s="223"/>
      <c r="F6" s="223" t="s">
        <v>240</v>
      </c>
      <c r="G6" s="223"/>
      <c r="H6" s="223"/>
      <c r="I6" s="223"/>
      <c r="J6" s="223"/>
      <c r="K6" s="223"/>
      <c r="L6" s="223"/>
      <c r="M6" s="223"/>
      <c r="N6" s="223"/>
      <c r="O6" s="223"/>
      <c r="P6" s="223"/>
      <c r="Q6" s="223"/>
      <c r="R6" s="223"/>
      <c r="S6" s="223"/>
      <c r="T6" s="223" t="s">
        <v>83</v>
      </c>
      <c r="U6" s="223"/>
      <c r="V6" s="223" t="s">
        <v>194</v>
      </c>
      <c r="W6" s="121"/>
    </row>
    <row r="7" spans="1:23" s="37" customFormat="1" ht="57.75" customHeight="1">
      <c r="A7" s="223"/>
      <c r="B7" s="223"/>
      <c r="C7" s="223"/>
      <c r="D7" s="8" t="s">
        <v>80</v>
      </c>
      <c r="E7" s="8" t="s">
        <v>81</v>
      </c>
      <c r="F7" s="8" t="s">
        <v>82</v>
      </c>
      <c r="G7" s="122" t="s">
        <v>15</v>
      </c>
      <c r="H7" s="122" t="s">
        <v>16</v>
      </c>
      <c r="I7" s="122" t="s">
        <v>17</v>
      </c>
      <c r="J7" s="122" t="s">
        <v>18</v>
      </c>
      <c r="K7" s="122" t="s">
        <v>19</v>
      </c>
      <c r="L7" s="122" t="s">
        <v>20</v>
      </c>
      <c r="M7" s="122" t="s">
        <v>21</v>
      </c>
      <c r="N7" s="122" t="s">
        <v>22</v>
      </c>
      <c r="O7" s="122" t="s">
        <v>23</v>
      </c>
      <c r="P7" s="122" t="s">
        <v>24</v>
      </c>
      <c r="Q7" s="122" t="s">
        <v>25</v>
      </c>
      <c r="R7" s="122" t="s">
        <v>26</v>
      </c>
      <c r="S7" s="147" t="s">
        <v>27</v>
      </c>
      <c r="T7" s="147" t="s">
        <v>84</v>
      </c>
      <c r="U7" s="147" t="s">
        <v>85</v>
      </c>
      <c r="V7" s="223"/>
      <c r="W7" s="121"/>
    </row>
    <row r="8" spans="1:22" s="10" customFormat="1" ht="32.25" customHeight="1">
      <c r="A8" s="219" t="s">
        <v>206</v>
      </c>
      <c r="B8" s="219" t="s">
        <v>232</v>
      </c>
      <c r="C8" s="218" t="s">
        <v>139</v>
      </c>
      <c r="D8" s="216" t="s">
        <v>145</v>
      </c>
      <c r="E8" s="216"/>
      <c r="F8" s="30" t="s">
        <v>28</v>
      </c>
      <c r="G8" s="11">
        <v>0.02</v>
      </c>
      <c r="H8" s="11">
        <v>0.04</v>
      </c>
      <c r="I8" s="11">
        <v>0.04</v>
      </c>
      <c r="J8" s="11">
        <v>0.1</v>
      </c>
      <c r="K8" s="11">
        <v>0.1</v>
      </c>
      <c r="L8" s="11">
        <v>0.1</v>
      </c>
      <c r="M8" s="11">
        <v>0.1</v>
      </c>
      <c r="N8" s="11">
        <v>0.1</v>
      </c>
      <c r="O8" s="11">
        <v>0.1</v>
      </c>
      <c r="P8" s="11">
        <v>0.1</v>
      </c>
      <c r="Q8" s="11">
        <v>0.1</v>
      </c>
      <c r="R8" s="11">
        <v>0.1</v>
      </c>
      <c r="S8" s="40">
        <f>SUM(G8:R8)</f>
        <v>0.9999999999999999</v>
      </c>
      <c r="T8" s="217">
        <f>SUM(U8:U15)</f>
        <v>0.1</v>
      </c>
      <c r="U8" s="209">
        <v>0.02</v>
      </c>
      <c r="V8" s="221" t="s">
        <v>244</v>
      </c>
    </row>
    <row r="9" spans="1:22" s="10" customFormat="1" ht="32.25" customHeight="1">
      <c r="A9" s="219"/>
      <c r="B9" s="219"/>
      <c r="C9" s="218"/>
      <c r="D9" s="216"/>
      <c r="E9" s="216"/>
      <c r="F9" s="31" t="s">
        <v>29</v>
      </c>
      <c r="G9" s="38">
        <v>0.02</v>
      </c>
      <c r="H9" s="38">
        <v>0.04</v>
      </c>
      <c r="I9" s="38">
        <v>0.04</v>
      </c>
      <c r="J9" s="38"/>
      <c r="K9" s="38"/>
      <c r="L9" s="38"/>
      <c r="M9" s="38"/>
      <c r="N9" s="38"/>
      <c r="O9" s="38"/>
      <c r="P9" s="38"/>
      <c r="Q9" s="38"/>
      <c r="R9" s="38"/>
      <c r="S9" s="39">
        <f>SUM(G9:R9)</f>
        <v>0.1</v>
      </c>
      <c r="T9" s="217"/>
      <c r="U9" s="209"/>
      <c r="V9" s="221"/>
    </row>
    <row r="10" spans="1:22" s="10" customFormat="1" ht="32.25" customHeight="1">
      <c r="A10" s="219"/>
      <c r="B10" s="219"/>
      <c r="C10" s="218" t="s">
        <v>254</v>
      </c>
      <c r="D10" s="216" t="s">
        <v>145</v>
      </c>
      <c r="E10" s="216"/>
      <c r="F10" s="30" t="s">
        <v>28</v>
      </c>
      <c r="G10" s="11">
        <v>0</v>
      </c>
      <c r="H10" s="11">
        <v>0</v>
      </c>
      <c r="I10" s="11">
        <v>0.3</v>
      </c>
      <c r="J10" s="11">
        <v>0</v>
      </c>
      <c r="K10" s="11">
        <v>0</v>
      </c>
      <c r="L10" s="11">
        <v>0.3</v>
      </c>
      <c r="M10" s="11">
        <v>0</v>
      </c>
      <c r="N10" s="11">
        <v>0</v>
      </c>
      <c r="O10" s="11">
        <v>0</v>
      </c>
      <c r="P10" s="11">
        <v>0.4</v>
      </c>
      <c r="Q10" s="11">
        <v>0</v>
      </c>
      <c r="R10" s="11">
        <v>0</v>
      </c>
      <c r="S10" s="40">
        <f>SUM(G10:R10)</f>
        <v>1</v>
      </c>
      <c r="T10" s="217"/>
      <c r="U10" s="209">
        <v>0.03</v>
      </c>
      <c r="V10" s="210" t="s">
        <v>241</v>
      </c>
    </row>
    <row r="11" spans="1:22" s="10" customFormat="1" ht="32.25" customHeight="1">
      <c r="A11" s="219"/>
      <c r="B11" s="219"/>
      <c r="C11" s="218"/>
      <c r="D11" s="216"/>
      <c r="E11" s="216"/>
      <c r="F11" s="31" t="s">
        <v>29</v>
      </c>
      <c r="G11" s="38"/>
      <c r="H11" s="38"/>
      <c r="I11" s="38">
        <v>0.3</v>
      </c>
      <c r="J11" s="38"/>
      <c r="K11" s="38"/>
      <c r="L11" s="38"/>
      <c r="M11" s="38"/>
      <c r="N11" s="38"/>
      <c r="O11" s="38"/>
      <c r="P11" s="38"/>
      <c r="Q11" s="38"/>
      <c r="R11" s="38"/>
      <c r="S11" s="39">
        <f>SUM(G11:R11)</f>
        <v>0.3</v>
      </c>
      <c r="T11" s="217"/>
      <c r="U11" s="209"/>
      <c r="V11" s="210"/>
    </row>
    <row r="12" spans="1:22" s="10" customFormat="1" ht="32.25" customHeight="1">
      <c r="A12" s="219"/>
      <c r="B12" s="219"/>
      <c r="C12" s="218" t="s">
        <v>140</v>
      </c>
      <c r="D12" s="216" t="s">
        <v>145</v>
      </c>
      <c r="E12" s="216"/>
      <c r="F12" s="30" t="s">
        <v>28</v>
      </c>
      <c r="G12" s="11">
        <v>0</v>
      </c>
      <c r="H12" s="11">
        <v>0</v>
      </c>
      <c r="I12" s="11">
        <v>0.3</v>
      </c>
      <c r="J12" s="11">
        <v>0</v>
      </c>
      <c r="K12" s="11">
        <v>0</v>
      </c>
      <c r="L12" s="11">
        <v>0.3</v>
      </c>
      <c r="M12" s="11">
        <v>0</v>
      </c>
      <c r="N12" s="11">
        <v>0</v>
      </c>
      <c r="O12" s="11">
        <v>0</v>
      </c>
      <c r="P12" s="11">
        <v>0.4</v>
      </c>
      <c r="Q12" s="11">
        <v>0</v>
      </c>
      <c r="R12" s="11">
        <v>0</v>
      </c>
      <c r="S12" s="40">
        <f>SUM(G12:R12)</f>
        <v>1</v>
      </c>
      <c r="T12" s="217"/>
      <c r="U12" s="209">
        <v>0.02</v>
      </c>
      <c r="V12" s="210" t="s">
        <v>242</v>
      </c>
    </row>
    <row r="13" spans="1:22" s="10" customFormat="1" ht="32.25" customHeight="1">
      <c r="A13" s="219"/>
      <c r="B13" s="219"/>
      <c r="C13" s="218"/>
      <c r="D13" s="216"/>
      <c r="E13" s="216"/>
      <c r="F13" s="31" t="s">
        <v>29</v>
      </c>
      <c r="G13" s="41"/>
      <c r="H13" s="38"/>
      <c r="I13" s="38">
        <v>0.3</v>
      </c>
      <c r="J13" s="38"/>
      <c r="K13" s="38"/>
      <c r="L13" s="38"/>
      <c r="M13" s="38"/>
      <c r="N13" s="38"/>
      <c r="O13" s="38"/>
      <c r="P13" s="38"/>
      <c r="Q13" s="38"/>
      <c r="R13" s="38"/>
      <c r="S13" s="39">
        <f aca="true" t="shared" si="0" ref="S13:S45">SUM(G13:R13)</f>
        <v>0.3</v>
      </c>
      <c r="T13" s="217"/>
      <c r="U13" s="209"/>
      <c r="V13" s="210"/>
    </row>
    <row r="14" spans="1:22" s="10" customFormat="1" ht="32.25" customHeight="1">
      <c r="A14" s="219"/>
      <c r="B14" s="219"/>
      <c r="C14" s="218" t="s">
        <v>141</v>
      </c>
      <c r="D14" s="216" t="s">
        <v>145</v>
      </c>
      <c r="E14" s="216"/>
      <c r="F14" s="30" t="s">
        <v>28</v>
      </c>
      <c r="G14" s="11">
        <v>0.08</v>
      </c>
      <c r="H14" s="11">
        <v>0.08</v>
      </c>
      <c r="I14" s="11">
        <v>0.08</v>
      </c>
      <c r="J14" s="11">
        <v>0.08</v>
      </c>
      <c r="K14" s="11">
        <v>0.08</v>
      </c>
      <c r="L14" s="11">
        <v>0.08</v>
      </c>
      <c r="M14" s="11">
        <v>0.1</v>
      </c>
      <c r="N14" s="11">
        <v>0.1</v>
      </c>
      <c r="O14" s="11">
        <v>0.08</v>
      </c>
      <c r="P14" s="11">
        <v>0.08</v>
      </c>
      <c r="Q14" s="11">
        <v>0.08</v>
      </c>
      <c r="R14" s="11">
        <v>0.08</v>
      </c>
      <c r="S14" s="40">
        <f t="shared" si="0"/>
        <v>0.9999999999999999</v>
      </c>
      <c r="T14" s="217"/>
      <c r="U14" s="209">
        <v>0.03</v>
      </c>
      <c r="V14" s="210" t="s">
        <v>243</v>
      </c>
    </row>
    <row r="15" spans="1:22" s="10" customFormat="1" ht="32.25" customHeight="1">
      <c r="A15" s="219"/>
      <c r="B15" s="219"/>
      <c r="C15" s="218"/>
      <c r="D15" s="216"/>
      <c r="E15" s="216"/>
      <c r="F15" s="31" t="s">
        <v>29</v>
      </c>
      <c r="G15" s="124">
        <v>0.08</v>
      </c>
      <c r="H15" s="124">
        <v>0.08</v>
      </c>
      <c r="I15" s="124">
        <v>0.08</v>
      </c>
      <c r="J15" s="124"/>
      <c r="K15" s="124"/>
      <c r="L15" s="124"/>
      <c r="M15" s="124"/>
      <c r="N15" s="124"/>
      <c r="O15" s="124"/>
      <c r="P15" s="124"/>
      <c r="Q15" s="124"/>
      <c r="R15" s="124"/>
      <c r="S15" s="39">
        <f t="shared" si="0"/>
        <v>0.24</v>
      </c>
      <c r="T15" s="217"/>
      <c r="U15" s="209"/>
      <c r="V15" s="211"/>
    </row>
    <row r="16" spans="1:22" s="10" customFormat="1" ht="32.25" customHeight="1">
      <c r="A16" s="219"/>
      <c r="B16" s="219" t="s">
        <v>200</v>
      </c>
      <c r="C16" s="218" t="s">
        <v>255</v>
      </c>
      <c r="D16" s="216" t="s">
        <v>145</v>
      </c>
      <c r="E16" s="216"/>
      <c r="F16" s="30" t="s">
        <v>28</v>
      </c>
      <c r="G16" s="11">
        <v>0.08</v>
      </c>
      <c r="H16" s="11">
        <v>0.08</v>
      </c>
      <c r="I16" s="11">
        <v>0.08</v>
      </c>
      <c r="J16" s="11">
        <v>0.08</v>
      </c>
      <c r="K16" s="11">
        <v>0.08</v>
      </c>
      <c r="L16" s="143">
        <v>0.1</v>
      </c>
      <c r="M16" s="11">
        <v>0.08</v>
      </c>
      <c r="N16" s="11">
        <v>0.08</v>
      </c>
      <c r="O16" s="11">
        <v>0.08</v>
      </c>
      <c r="P16" s="11">
        <v>0.08</v>
      </c>
      <c r="Q16" s="11">
        <v>0.08</v>
      </c>
      <c r="R16" s="11">
        <v>0.1</v>
      </c>
      <c r="S16" s="40">
        <f t="shared" si="0"/>
        <v>0.9999999999999998</v>
      </c>
      <c r="T16" s="217">
        <f>SUM(U16:U37)</f>
        <v>0.2</v>
      </c>
      <c r="U16" s="209">
        <v>0.01</v>
      </c>
      <c r="V16" s="221" t="s">
        <v>338</v>
      </c>
    </row>
    <row r="17" spans="1:22" s="10" customFormat="1" ht="32.25" customHeight="1">
      <c r="A17" s="219"/>
      <c r="B17" s="219"/>
      <c r="C17" s="218"/>
      <c r="D17" s="216"/>
      <c r="E17" s="216"/>
      <c r="F17" s="31" t="s">
        <v>29</v>
      </c>
      <c r="G17" s="38">
        <v>0.08</v>
      </c>
      <c r="H17" s="38">
        <v>0.08</v>
      </c>
      <c r="I17" s="38">
        <v>0.08</v>
      </c>
      <c r="J17" s="38"/>
      <c r="K17" s="38"/>
      <c r="L17" s="38"/>
      <c r="M17" s="38"/>
      <c r="N17" s="38"/>
      <c r="O17" s="38"/>
      <c r="P17" s="38"/>
      <c r="Q17" s="38"/>
      <c r="R17" s="38"/>
      <c r="S17" s="39">
        <f t="shared" si="0"/>
        <v>0.24</v>
      </c>
      <c r="T17" s="217"/>
      <c r="U17" s="209"/>
      <c r="V17" s="222"/>
    </row>
    <row r="18" spans="1:22" s="10" customFormat="1" ht="32.25" customHeight="1">
      <c r="A18" s="219"/>
      <c r="B18" s="219"/>
      <c r="C18" s="218" t="s">
        <v>256</v>
      </c>
      <c r="D18" s="216" t="s">
        <v>145</v>
      </c>
      <c r="E18" s="216"/>
      <c r="F18" s="30" t="s">
        <v>28</v>
      </c>
      <c r="G18" s="11">
        <v>0</v>
      </c>
      <c r="H18" s="11">
        <v>0</v>
      </c>
      <c r="I18" s="11">
        <v>0.25</v>
      </c>
      <c r="J18" s="11">
        <v>0</v>
      </c>
      <c r="K18" s="11">
        <v>0</v>
      </c>
      <c r="L18" s="11">
        <v>0.25</v>
      </c>
      <c r="M18" s="11">
        <v>0</v>
      </c>
      <c r="N18" s="11">
        <v>0</v>
      </c>
      <c r="O18" s="11">
        <v>0.25</v>
      </c>
      <c r="P18" s="11">
        <v>0</v>
      </c>
      <c r="Q18" s="11">
        <v>0</v>
      </c>
      <c r="R18" s="11">
        <v>0.25</v>
      </c>
      <c r="S18" s="40">
        <f t="shared" si="0"/>
        <v>1</v>
      </c>
      <c r="T18" s="217"/>
      <c r="U18" s="209">
        <v>0.014000000000000002</v>
      </c>
      <c r="V18" s="221" t="s">
        <v>332</v>
      </c>
    </row>
    <row r="19" spans="1:22" s="10" customFormat="1" ht="32.25" customHeight="1">
      <c r="A19" s="219"/>
      <c r="B19" s="219"/>
      <c r="C19" s="218"/>
      <c r="D19" s="216"/>
      <c r="E19" s="216"/>
      <c r="F19" s="31" t="s">
        <v>29</v>
      </c>
      <c r="G19" s="38">
        <v>0</v>
      </c>
      <c r="H19" s="38">
        <v>0</v>
      </c>
      <c r="I19" s="141">
        <v>0.25</v>
      </c>
      <c r="J19" s="38"/>
      <c r="K19" s="38"/>
      <c r="L19" s="38"/>
      <c r="M19" s="38"/>
      <c r="N19" s="38"/>
      <c r="O19" s="38"/>
      <c r="P19" s="38"/>
      <c r="Q19" s="38"/>
      <c r="R19" s="38"/>
      <c r="S19" s="39">
        <f t="shared" si="0"/>
        <v>0.25</v>
      </c>
      <c r="T19" s="217"/>
      <c r="U19" s="209"/>
      <c r="V19" s="221"/>
    </row>
    <row r="20" spans="1:22" s="10" customFormat="1" ht="32.25" customHeight="1">
      <c r="A20" s="219"/>
      <c r="B20" s="219"/>
      <c r="C20" s="218" t="s">
        <v>257</v>
      </c>
      <c r="D20" s="216" t="s">
        <v>145</v>
      </c>
      <c r="E20" s="216"/>
      <c r="F20" s="30" t="s">
        <v>28</v>
      </c>
      <c r="G20" s="11">
        <v>0.18</v>
      </c>
      <c r="H20" s="11">
        <v>0.3</v>
      </c>
      <c r="I20" s="11">
        <v>0.04</v>
      </c>
      <c r="J20" s="11">
        <v>0.04</v>
      </c>
      <c r="K20" s="11">
        <v>0.04</v>
      </c>
      <c r="L20" s="11">
        <v>0.04</v>
      </c>
      <c r="M20" s="11">
        <v>0.04</v>
      </c>
      <c r="N20" s="11">
        <v>0.04</v>
      </c>
      <c r="O20" s="11">
        <v>0.2</v>
      </c>
      <c r="P20" s="11">
        <v>0.04</v>
      </c>
      <c r="Q20" s="11">
        <v>0.04</v>
      </c>
      <c r="R20" s="11">
        <v>0</v>
      </c>
      <c r="S20" s="40">
        <f t="shared" si="0"/>
        <v>1.0000000000000002</v>
      </c>
      <c r="T20" s="217"/>
      <c r="U20" s="209">
        <v>0.016</v>
      </c>
      <c r="V20" s="221" t="s">
        <v>325</v>
      </c>
    </row>
    <row r="21" spans="1:22" s="10" customFormat="1" ht="32.25" customHeight="1">
      <c r="A21" s="219"/>
      <c r="B21" s="219"/>
      <c r="C21" s="218"/>
      <c r="D21" s="216"/>
      <c r="E21" s="216"/>
      <c r="F21" s="31" t="s">
        <v>29</v>
      </c>
      <c r="G21" s="38">
        <v>0.18</v>
      </c>
      <c r="H21" s="38">
        <v>0.34</v>
      </c>
      <c r="I21" s="38">
        <v>0</v>
      </c>
      <c r="J21" s="38"/>
      <c r="K21" s="38"/>
      <c r="L21" s="38"/>
      <c r="M21" s="42"/>
      <c r="N21" s="42"/>
      <c r="O21" s="43"/>
      <c r="P21" s="42"/>
      <c r="Q21" s="42"/>
      <c r="R21" s="42"/>
      <c r="S21" s="39">
        <f t="shared" si="0"/>
        <v>0.52</v>
      </c>
      <c r="T21" s="217"/>
      <c r="U21" s="209"/>
      <c r="V21" s="222"/>
    </row>
    <row r="22" spans="1:22" s="10" customFormat="1" ht="32.25" customHeight="1">
      <c r="A22" s="219"/>
      <c r="B22" s="219"/>
      <c r="C22" s="218" t="s">
        <v>258</v>
      </c>
      <c r="D22" s="216" t="s">
        <v>145</v>
      </c>
      <c r="E22" s="216"/>
      <c r="F22" s="30" t="s">
        <v>28</v>
      </c>
      <c r="G22" s="11">
        <v>0.08</v>
      </c>
      <c r="H22" s="11">
        <v>0.08</v>
      </c>
      <c r="I22" s="11">
        <v>0.08</v>
      </c>
      <c r="J22" s="11">
        <v>0.08</v>
      </c>
      <c r="K22" s="11">
        <v>0.08</v>
      </c>
      <c r="L22" s="11">
        <v>0.1</v>
      </c>
      <c r="M22" s="11">
        <v>0.08</v>
      </c>
      <c r="N22" s="11">
        <v>0.08</v>
      </c>
      <c r="O22" s="11">
        <v>0.08</v>
      </c>
      <c r="P22" s="11">
        <v>0.08</v>
      </c>
      <c r="Q22" s="11">
        <v>0.08</v>
      </c>
      <c r="R22" s="11">
        <v>0.1</v>
      </c>
      <c r="S22" s="40">
        <f t="shared" si="0"/>
        <v>0.9999999999999998</v>
      </c>
      <c r="T22" s="217"/>
      <c r="U22" s="209">
        <v>0.06</v>
      </c>
      <c r="V22" s="210" t="s">
        <v>333</v>
      </c>
    </row>
    <row r="23" spans="1:22" s="10" customFormat="1" ht="32.25" customHeight="1">
      <c r="A23" s="219"/>
      <c r="B23" s="219"/>
      <c r="C23" s="218"/>
      <c r="D23" s="216"/>
      <c r="E23" s="216"/>
      <c r="F23" s="31" t="s">
        <v>29</v>
      </c>
      <c r="G23" s="38">
        <v>0.08</v>
      </c>
      <c r="H23" s="38">
        <v>0.08</v>
      </c>
      <c r="I23" s="38">
        <v>0.08</v>
      </c>
      <c r="J23" s="38"/>
      <c r="K23" s="38"/>
      <c r="L23" s="38"/>
      <c r="M23" s="38"/>
      <c r="N23" s="38"/>
      <c r="O23" s="38"/>
      <c r="P23" s="38"/>
      <c r="Q23" s="38"/>
      <c r="R23" s="38"/>
      <c r="S23" s="39">
        <f t="shared" si="0"/>
        <v>0.24</v>
      </c>
      <c r="T23" s="217"/>
      <c r="U23" s="209"/>
      <c r="V23" s="211"/>
    </row>
    <row r="24" spans="1:22" s="10" customFormat="1" ht="32.25" customHeight="1">
      <c r="A24" s="219"/>
      <c r="B24" s="219"/>
      <c r="C24" s="218" t="s">
        <v>259</v>
      </c>
      <c r="D24" s="216" t="s">
        <v>145</v>
      </c>
      <c r="E24" s="216"/>
      <c r="F24" s="30" t="s">
        <v>28</v>
      </c>
      <c r="G24" s="11">
        <v>0.08</v>
      </c>
      <c r="H24" s="11">
        <v>0.08</v>
      </c>
      <c r="I24" s="11">
        <v>0.08</v>
      </c>
      <c r="J24" s="11">
        <v>0.08</v>
      </c>
      <c r="K24" s="11">
        <v>0.08</v>
      </c>
      <c r="L24" s="11">
        <v>0.1</v>
      </c>
      <c r="M24" s="11">
        <v>0.08</v>
      </c>
      <c r="N24" s="11">
        <v>0.08</v>
      </c>
      <c r="O24" s="11">
        <v>0.08</v>
      </c>
      <c r="P24" s="11">
        <v>0.08</v>
      </c>
      <c r="Q24" s="11">
        <v>0.08</v>
      </c>
      <c r="R24" s="11">
        <v>0.1</v>
      </c>
      <c r="S24" s="40">
        <f t="shared" si="0"/>
        <v>0.9999999999999998</v>
      </c>
      <c r="T24" s="217"/>
      <c r="U24" s="209">
        <v>0.006</v>
      </c>
      <c r="V24" s="210" t="s">
        <v>312</v>
      </c>
    </row>
    <row r="25" spans="1:22" s="10" customFormat="1" ht="32.25" customHeight="1">
      <c r="A25" s="219"/>
      <c r="B25" s="219"/>
      <c r="C25" s="218"/>
      <c r="D25" s="216"/>
      <c r="E25" s="216"/>
      <c r="F25" s="31" t="s">
        <v>29</v>
      </c>
      <c r="G25" s="38">
        <v>0.08</v>
      </c>
      <c r="H25" s="38">
        <v>0.08</v>
      </c>
      <c r="I25" s="38">
        <v>0.08</v>
      </c>
      <c r="J25" s="38"/>
      <c r="K25" s="38"/>
      <c r="L25" s="38"/>
      <c r="M25" s="38"/>
      <c r="N25" s="38"/>
      <c r="O25" s="38"/>
      <c r="P25" s="38"/>
      <c r="Q25" s="38"/>
      <c r="R25" s="38"/>
      <c r="S25" s="39">
        <f t="shared" si="0"/>
        <v>0.24</v>
      </c>
      <c r="T25" s="217"/>
      <c r="U25" s="209"/>
      <c r="V25" s="211"/>
    </row>
    <row r="26" spans="1:22" s="10" customFormat="1" ht="32.25" customHeight="1">
      <c r="A26" s="219"/>
      <c r="B26" s="219"/>
      <c r="C26" s="218" t="s">
        <v>260</v>
      </c>
      <c r="D26" s="216" t="s">
        <v>145</v>
      </c>
      <c r="E26" s="216"/>
      <c r="F26" s="30" t="s">
        <v>28</v>
      </c>
      <c r="G26" s="11">
        <v>0.08</v>
      </c>
      <c r="H26" s="11">
        <v>0.08</v>
      </c>
      <c r="I26" s="11">
        <v>0.08</v>
      </c>
      <c r="J26" s="11">
        <v>0.08</v>
      </c>
      <c r="K26" s="11">
        <v>0.08</v>
      </c>
      <c r="L26" s="11">
        <v>0.1</v>
      </c>
      <c r="M26" s="11">
        <v>0.08</v>
      </c>
      <c r="N26" s="11">
        <v>0.08</v>
      </c>
      <c r="O26" s="11">
        <v>0.08</v>
      </c>
      <c r="P26" s="11">
        <v>0.08</v>
      </c>
      <c r="Q26" s="11">
        <v>0.08</v>
      </c>
      <c r="R26" s="11">
        <v>0.1</v>
      </c>
      <c r="S26" s="40">
        <f t="shared" si="0"/>
        <v>0.9999999999999998</v>
      </c>
      <c r="T26" s="217"/>
      <c r="U26" s="209">
        <v>0.03</v>
      </c>
      <c r="V26" s="226" t="s">
        <v>331</v>
      </c>
    </row>
    <row r="27" spans="1:22" s="10" customFormat="1" ht="32.25" customHeight="1">
      <c r="A27" s="219"/>
      <c r="B27" s="219"/>
      <c r="C27" s="218"/>
      <c r="D27" s="216"/>
      <c r="E27" s="216"/>
      <c r="F27" s="31" t="s">
        <v>29</v>
      </c>
      <c r="G27" s="38">
        <v>0.08</v>
      </c>
      <c r="H27" s="38">
        <v>0.08</v>
      </c>
      <c r="I27" s="38">
        <v>0.08</v>
      </c>
      <c r="J27" s="38"/>
      <c r="K27" s="38"/>
      <c r="L27" s="38"/>
      <c r="M27" s="38"/>
      <c r="N27" s="38"/>
      <c r="O27" s="38"/>
      <c r="P27" s="124"/>
      <c r="Q27" s="124"/>
      <c r="R27" s="124"/>
      <c r="S27" s="39">
        <f t="shared" si="0"/>
        <v>0.24</v>
      </c>
      <c r="T27" s="217"/>
      <c r="U27" s="209"/>
      <c r="V27" s="227"/>
    </row>
    <row r="28" spans="1:22" s="10" customFormat="1" ht="32.25" customHeight="1">
      <c r="A28" s="219"/>
      <c r="B28" s="219"/>
      <c r="C28" s="218" t="s">
        <v>261</v>
      </c>
      <c r="D28" s="216" t="s">
        <v>145</v>
      </c>
      <c r="E28" s="216"/>
      <c r="F28" s="30" t="s">
        <v>28</v>
      </c>
      <c r="G28" s="11">
        <v>0.1</v>
      </c>
      <c r="H28" s="11">
        <v>0.05</v>
      </c>
      <c r="I28" s="11">
        <v>0.15</v>
      </c>
      <c r="J28" s="11">
        <v>0.05</v>
      </c>
      <c r="K28" s="11">
        <v>0.05</v>
      </c>
      <c r="L28" s="11">
        <v>0.2</v>
      </c>
      <c r="M28" s="11">
        <v>0.1</v>
      </c>
      <c r="N28" s="11">
        <v>0.05</v>
      </c>
      <c r="O28" s="11">
        <v>0.05</v>
      </c>
      <c r="P28" s="11">
        <v>0.05</v>
      </c>
      <c r="Q28" s="11">
        <v>0.05</v>
      </c>
      <c r="R28" s="11">
        <v>0.1</v>
      </c>
      <c r="S28" s="40">
        <f t="shared" si="0"/>
        <v>1.0000000000000002</v>
      </c>
      <c r="T28" s="217"/>
      <c r="U28" s="209">
        <v>0.02</v>
      </c>
      <c r="V28" s="210" t="s">
        <v>334</v>
      </c>
    </row>
    <row r="29" spans="1:22" s="10" customFormat="1" ht="32.25" customHeight="1">
      <c r="A29" s="219"/>
      <c r="B29" s="219"/>
      <c r="C29" s="218"/>
      <c r="D29" s="216"/>
      <c r="E29" s="216"/>
      <c r="F29" s="31" t="s">
        <v>29</v>
      </c>
      <c r="G29" s="38">
        <v>0.1</v>
      </c>
      <c r="H29" s="38">
        <v>0.05</v>
      </c>
      <c r="I29" s="38">
        <v>0.15</v>
      </c>
      <c r="J29" s="38"/>
      <c r="K29" s="38"/>
      <c r="L29" s="38"/>
      <c r="M29" s="38"/>
      <c r="N29" s="38"/>
      <c r="O29" s="38"/>
      <c r="P29" s="38"/>
      <c r="Q29" s="38"/>
      <c r="R29" s="38"/>
      <c r="S29" s="39">
        <f t="shared" si="0"/>
        <v>0.30000000000000004</v>
      </c>
      <c r="T29" s="217"/>
      <c r="U29" s="209"/>
      <c r="V29" s="211"/>
    </row>
    <row r="30" spans="1:22" s="10" customFormat="1" ht="32.25" customHeight="1">
      <c r="A30" s="219"/>
      <c r="B30" s="219"/>
      <c r="C30" s="218" t="s">
        <v>262</v>
      </c>
      <c r="D30" s="216" t="s">
        <v>145</v>
      </c>
      <c r="E30" s="216"/>
      <c r="F30" s="30" t="s">
        <v>28</v>
      </c>
      <c r="G30" s="11">
        <v>0.1</v>
      </c>
      <c r="H30" s="11">
        <v>0.05</v>
      </c>
      <c r="I30" s="11">
        <v>0.15</v>
      </c>
      <c r="J30" s="11">
        <v>0.05</v>
      </c>
      <c r="K30" s="11">
        <v>0.05</v>
      </c>
      <c r="L30" s="11">
        <v>0.2</v>
      </c>
      <c r="M30" s="11">
        <v>0.1</v>
      </c>
      <c r="N30" s="11">
        <v>0.05</v>
      </c>
      <c r="O30" s="11">
        <v>0.05</v>
      </c>
      <c r="P30" s="11">
        <v>0.05</v>
      </c>
      <c r="Q30" s="11">
        <v>0.05</v>
      </c>
      <c r="R30" s="11">
        <v>0.1</v>
      </c>
      <c r="S30" s="40">
        <f t="shared" si="0"/>
        <v>1.0000000000000002</v>
      </c>
      <c r="T30" s="217"/>
      <c r="U30" s="209">
        <v>0.004</v>
      </c>
      <c r="V30" s="210" t="s">
        <v>335</v>
      </c>
    </row>
    <row r="31" spans="1:22" s="10" customFormat="1" ht="32.25" customHeight="1">
      <c r="A31" s="219"/>
      <c r="B31" s="219"/>
      <c r="C31" s="218"/>
      <c r="D31" s="216"/>
      <c r="E31" s="216"/>
      <c r="F31" s="31" t="s">
        <v>29</v>
      </c>
      <c r="G31" s="38">
        <v>0.1</v>
      </c>
      <c r="H31" s="38">
        <v>0.05</v>
      </c>
      <c r="I31" s="38">
        <v>0.15</v>
      </c>
      <c r="J31" s="38"/>
      <c r="K31" s="38"/>
      <c r="L31" s="38"/>
      <c r="M31" s="38"/>
      <c r="N31" s="38"/>
      <c r="O31" s="38"/>
      <c r="P31" s="38"/>
      <c r="Q31" s="38"/>
      <c r="R31" s="38"/>
      <c r="S31" s="39">
        <f t="shared" si="0"/>
        <v>0.30000000000000004</v>
      </c>
      <c r="T31" s="217"/>
      <c r="U31" s="209"/>
      <c r="V31" s="211"/>
    </row>
    <row r="32" spans="1:22" s="10" customFormat="1" ht="32.25" customHeight="1">
      <c r="A32" s="219"/>
      <c r="B32" s="219"/>
      <c r="C32" s="218" t="s">
        <v>263</v>
      </c>
      <c r="D32" s="216" t="s">
        <v>145</v>
      </c>
      <c r="E32" s="216"/>
      <c r="F32" s="30" t="s">
        <v>28</v>
      </c>
      <c r="G32" s="11">
        <v>0.08</v>
      </c>
      <c r="H32" s="11">
        <v>0.08</v>
      </c>
      <c r="I32" s="11">
        <v>0.08</v>
      </c>
      <c r="J32" s="11">
        <v>0.08</v>
      </c>
      <c r="K32" s="11">
        <v>0.08</v>
      </c>
      <c r="L32" s="11">
        <v>0.1</v>
      </c>
      <c r="M32" s="11">
        <v>0.08</v>
      </c>
      <c r="N32" s="11">
        <v>0.08</v>
      </c>
      <c r="O32" s="11">
        <v>0.08</v>
      </c>
      <c r="P32" s="11">
        <v>0.08</v>
      </c>
      <c r="Q32" s="11">
        <v>0.08</v>
      </c>
      <c r="R32" s="11">
        <v>0.1</v>
      </c>
      <c r="S32" s="40">
        <f t="shared" si="0"/>
        <v>0.9999999999999998</v>
      </c>
      <c r="T32" s="217"/>
      <c r="U32" s="209">
        <v>0.02</v>
      </c>
      <c r="V32" s="212" t="s">
        <v>330</v>
      </c>
    </row>
    <row r="33" spans="1:22" s="10" customFormat="1" ht="32.25" customHeight="1">
      <c r="A33" s="219"/>
      <c r="B33" s="219"/>
      <c r="C33" s="218"/>
      <c r="D33" s="216"/>
      <c r="E33" s="216"/>
      <c r="F33" s="31" t="s">
        <v>29</v>
      </c>
      <c r="G33" s="38">
        <v>0.08</v>
      </c>
      <c r="H33" s="38">
        <v>0.08</v>
      </c>
      <c r="I33" s="38">
        <v>0.08</v>
      </c>
      <c r="J33" s="38"/>
      <c r="K33" s="38"/>
      <c r="L33" s="38"/>
      <c r="M33" s="38"/>
      <c r="N33" s="38"/>
      <c r="O33" s="38"/>
      <c r="P33" s="38"/>
      <c r="Q33" s="38"/>
      <c r="R33" s="38"/>
      <c r="S33" s="39">
        <f t="shared" si="0"/>
        <v>0.24</v>
      </c>
      <c r="T33" s="217"/>
      <c r="U33" s="209"/>
      <c r="V33" s="213"/>
    </row>
    <row r="34" spans="1:22" s="10" customFormat="1" ht="32.25" customHeight="1">
      <c r="A34" s="219"/>
      <c r="B34" s="219"/>
      <c r="C34" s="218" t="s">
        <v>264</v>
      </c>
      <c r="D34" s="216" t="s">
        <v>145</v>
      </c>
      <c r="E34" s="216"/>
      <c r="F34" s="30" t="s">
        <v>28</v>
      </c>
      <c r="G34" s="11">
        <v>0</v>
      </c>
      <c r="H34" s="11">
        <v>0</v>
      </c>
      <c r="I34" s="11">
        <v>0.25</v>
      </c>
      <c r="J34" s="11">
        <v>0</v>
      </c>
      <c r="K34" s="11">
        <v>0</v>
      </c>
      <c r="L34" s="11">
        <v>0.25</v>
      </c>
      <c r="M34" s="11">
        <v>0</v>
      </c>
      <c r="N34" s="11">
        <v>0</v>
      </c>
      <c r="O34" s="11">
        <v>0.25</v>
      </c>
      <c r="P34" s="11">
        <v>0</v>
      </c>
      <c r="Q34" s="11">
        <v>0</v>
      </c>
      <c r="R34" s="11">
        <v>0.25</v>
      </c>
      <c r="S34" s="40">
        <f t="shared" si="0"/>
        <v>1</v>
      </c>
      <c r="T34" s="217"/>
      <c r="U34" s="209">
        <v>0.01</v>
      </c>
      <c r="V34" s="221" t="s">
        <v>336</v>
      </c>
    </row>
    <row r="35" spans="1:22" s="10" customFormat="1" ht="32.25" customHeight="1">
      <c r="A35" s="219"/>
      <c r="B35" s="219"/>
      <c r="C35" s="218"/>
      <c r="D35" s="216"/>
      <c r="E35" s="216"/>
      <c r="F35" s="31" t="s">
        <v>29</v>
      </c>
      <c r="G35" s="38">
        <v>0</v>
      </c>
      <c r="H35" s="38">
        <v>0</v>
      </c>
      <c r="I35" s="141">
        <v>0.25</v>
      </c>
      <c r="J35" s="38"/>
      <c r="K35" s="38"/>
      <c r="L35" s="38"/>
      <c r="M35" s="38"/>
      <c r="N35" s="38"/>
      <c r="O35" s="38"/>
      <c r="P35" s="38"/>
      <c r="Q35" s="38"/>
      <c r="R35" s="38"/>
      <c r="S35" s="39">
        <f t="shared" si="0"/>
        <v>0.25</v>
      </c>
      <c r="T35" s="217"/>
      <c r="U35" s="209"/>
      <c r="V35" s="222"/>
    </row>
    <row r="36" spans="1:22" s="10" customFormat="1" ht="32.25" customHeight="1">
      <c r="A36" s="219"/>
      <c r="B36" s="219"/>
      <c r="C36" s="218" t="s">
        <v>265</v>
      </c>
      <c r="D36" s="216" t="s">
        <v>145</v>
      </c>
      <c r="E36" s="216"/>
      <c r="F36" s="30" t="s">
        <v>28</v>
      </c>
      <c r="G36" s="11">
        <v>0.08</v>
      </c>
      <c r="H36" s="11">
        <v>0.08</v>
      </c>
      <c r="I36" s="11">
        <v>0.08</v>
      </c>
      <c r="J36" s="11">
        <v>0.08</v>
      </c>
      <c r="K36" s="11">
        <v>0.08</v>
      </c>
      <c r="L36" s="11">
        <v>0.1</v>
      </c>
      <c r="M36" s="11">
        <v>0.08</v>
      </c>
      <c r="N36" s="11">
        <v>0.08</v>
      </c>
      <c r="O36" s="11">
        <v>0.08</v>
      </c>
      <c r="P36" s="11">
        <v>0.08</v>
      </c>
      <c r="Q36" s="11">
        <v>0.08</v>
      </c>
      <c r="R36" s="11">
        <v>0.1</v>
      </c>
      <c r="S36" s="40">
        <f t="shared" si="0"/>
        <v>0.9999999999999998</v>
      </c>
      <c r="T36" s="217"/>
      <c r="U36" s="209">
        <v>0.01</v>
      </c>
      <c r="V36" s="210" t="s">
        <v>313</v>
      </c>
    </row>
    <row r="37" spans="1:22" s="10" customFormat="1" ht="32.25" customHeight="1">
      <c r="A37" s="219"/>
      <c r="B37" s="219"/>
      <c r="C37" s="218"/>
      <c r="D37" s="216"/>
      <c r="E37" s="216"/>
      <c r="F37" s="31" t="s">
        <v>29</v>
      </c>
      <c r="G37" s="38">
        <v>0.08</v>
      </c>
      <c r="H37" s="38">
        <v>0.08</v>
      </c>
      <c r="I37" s="38">
        <v>0.08</v>
      </c>
      <c r="J37" s="38"/>
      <c r="K37" s="38"/>
      <c r="L37" s="38"/>
      <c r="M37" s="38"/>
      <c r="N37" s="38"/>
      <c r="O37" s="38"/>
      <c r="P37" s="38"/>
      <c r="Q37" s="38"/>
      <c r="R37" s="38"/>
      <c r="S37" s="39">
        <f t="shared" si="0"/>
        <v>0.24</v>
      </c>
      <c r="T37" s="217"/>
      <c r="U37" s="209"/>
      <c r="V37" s="211"/>
    </row>
    <row r="38" spans="1:22" s="10" customFormat="1" ht="32.25" customHeight="1">
      <c r="A38" s="219"/>
      <c r="B38" s="219" t="s">
        <v>146</v>
      </c>
      <c r="C38" s="218" t="s">
        <v>266</v>
      </c>
      <c r="D38" s="216" t="s">
        <v>145</v>
      </c>
      <c r="E38" s="216"/>
      <c r="F38" s="30" t="s">
        <v>28</v>
      </c>
      <c r="G38" s="11">
        <v>0.08</v>
      </c>
      <c r="H38" s="11">
        <v>0.08</v>
      </c>
      <c r="I38" s="11">
        <v>0.08</v>
      </c>
      <c r="J38" s="11">
        <v>0.08</v>
      </c>
      <c r="K38" s="11">
        <v>0.08</v>
      </c>
      <c r="L38" s="11">
        <v>0.1</v>
      </c>
      <c r="M38" s="11">
        <v>0.08</v>
      </c>
      <c r="N38" s="11">
        <v>0.08</v>
      </c>
      <c r="O38" s="11">
        <v>0.08</v>
      </c>
      <c r="P38" s="11">
        <v>0.08</v>
      </c>
      <c r="Q38" s="11">
        <v>0.08</v>
      </c>
      <c r="R38" s="11">
        <v>0.1</v>
      </c>
      <c r="S38" s="40">
        <f t="shared" si="0"/>
        <v>0.9999999999999998</v>
      </c>
      <c r="T38" s="217">
        <f>SUM(U38:U41)</f>
        <v>0.2</v>
      </c>
      <c r="U38" s="209">
        <v>0.14</v>
      </c>
      <c r="V38" s="221" t="s">
        <v>293</v>
      </c>
    </row>
    <row r="39" spans="1:22" s="10" customFormat="1" ht="32.25" customHeight="1">
      <c r="A39" s="219"/>
      <c r="B39" s="219"/>
      <c r="C39" s="218"/>
      <c r="D39" s="216"/>
      <c r="E39" s="216"/>
      <c r="F39" s="31" t="s">
        <v>29</v>
      </c>
      <c r="G39" s="38">
        <v>0.08</v>
      </c>
      <c r="H39" s="38">
        <v>0.08</v>
      </c>
      <c r="I39" s="38">
        <v>0.08</v>
      </c>
      <c r="J39" s="38"/>
      <c r="K39" s="38"/>
      <c r="L39" s="38"/>
      <c r="M39" s="38"/>
      <c r="N39" s="38"/>
      <c r="O39" s="38"/>
      <c r="P39" s="38"/>
      <c r="Q39" s="38"/>
      <c r="R39" s="38"/>
      <c r="S39" s="39">
        <f t="shared" si="0"/>
        <v>0.24</v>
      </c>
      <c r="T39" s="217"/>
      <c r="U39" s="209"/>
      <c r="V39" s="221"/>
    </row>
    <row r="40" spans="1:22" s="10" customFormat="1" ht="32.25" customHeight="1">
      <c r="A40" s="219"/>
      <c r="B40" s="219"/>
      <c r="C40" s="218" t="s">
        <v>267</v>
      </c>
      <c r="D40" s="216" t="s">
        <v>145</v>
      </c>
      <c r="E40" s="216"/>
      <c r="F40" s="30" t="s">
        <v>28</v>
      </c>
      <c r="G40" s="11">
        <v>0</v>
      </c>
      <c r="H40" s="11">
        <v>0</v>
      </c>
      <c r="I40" s="11">
        <v>0.25</v>
      </c>
      <c r="J40" s="11">
        <v>0</v>
      </c>
      <c r="K40" s="11">
        <v>0</v>
      </c>
      <c r="L40" s="11">
        <v>0.25</v>
      </c>
      <c r="M40" s="11">
        <v>0</v>
      </c>
      <c r="N40" s="11">
        <v>0</v>
      </c>
      <c r="O40" s="11">
        <v>0.25</v>
      </c>
      <c r="P40" s="11">
        <v>0</v>
      </c>
      <c r="Q40" s="11">
        <v>0</v>
      </c>
      <c r="R40" s="11">
        <v>0.25</v>
      </c>
      <c r="S40" s="40">
        <f t="shared" si="0"/>
        <v>1</v>
      </c>
      <c r="T40" s="217"/>
      <c r="U40" s="209">
        <v>0.06</v>
      </c>
      <c r="V40" s="210" t="s">
        <v>320</v>
      </c>
    </row>
    <row r="41" spans="1:22" s="10" customFormat="1" ht="32.25" customHeight="1">
      <c r="A41" s="219"/>
      <c r="B41" s="219"/>
      <c r="C41" s="218"/>
      <c r="D41" s="216"/>
      <c r="E41" s="216"/>
      <c r="F41" s="31" t="s">
        <v>29</v>
      </c>
      <c r="G41" s="38">
        <v>0</v>
      </c>
      <c r="H41" s="38">
        <v>0</v>
      </c>
      <c r="I41" s="38">
        <v>0.25</v>
      </c>
      <c r="J41" s="38"/>
      <c r="K41" s="38"/>
      <c r="L41" s="38"/>
      <c r="M41" s="38"/>
      <c r="N41" s="38"/>
      <c r="O41" s="38"/>
      <c r="P41" s="38"/>
      <c r="Q41" s="38"/>
      <c r="R41" s="38"/>
      <c r="S41" s="39">
        <f t="shared" si="0"/>
        <v>0.25</v>
      </c>
      <c r="T41" s="217"/>
      <c r="U41" s="209"/>
      <c r="V41" s="210"/>
    </row>
    <row r="42" spans="1:22" s="10" customFormat="1" ht="32.25" customHeight="1">
      <c r="A42" s="219"/>
      <c r="B42" s="219" t="s">
        <v>233</v>
      </c>
      <c r="C42" s="218" t="s">
        <v>136</v>
      </c>
      <c r="D42" s="216" t="s">
        <v>145</v>
      </c>
      <c r="E42" s="216"/>
      <c r="F42" s="30" t="s">
        <v>28</v>
      </c>
      <c r="G42" s="11">
        <v>0.05</v>
      </c>
      <c r="H42" s="11">
        <v>0.05</v>
      </c>
      <c r="I42" s="11">
        <v>0.1</v>
      </c>
      <c r="J42" s="11">
        <v>0.1</v>
      </c>
      <c r="K42" s="11">
        <v>0.1</v>
      </c>
      <c r="L42" s="11">
        <v>0.1</v>
      </c>
      <c r="M42" s="11">
        <v>0.1</v>
      </c>
      <c r="N42" s="11">
        <v>0.1</v>
      </c>
      <c r="O42" s="11">
        <v>0.1</v>
      </c>
      <c r="P42" s="11">
        <v>0.1</v>
      </c>
      <c r="Q42" s="11">
        <v>0.05</v>
      </c>
      <c r="R42" s="11">
        <v>0.05</v>
      </c>
      <c r="S42" s="40">
        <f t="shared" si="0"/>
        <v>1</v>
      </c>
      <c r="T42" s="217">
        <f>SUM(U42:U65)</f>
        <v>0.19999999999999998</v>
      </c>
      <c r="U42" s="209">
        <v>0.01</v>
      </c>
      <c r="V42" s="210" t="s">
        <v>288</v>
      </c>
    </row>
    <row r="43" spans="1:22" s="10" customFormat="1" ht="32.25" customHeight="1">
      <c r="A43" s="219"/>
      <c r="B43" s="219"/>
      <c r="C43" s="218"/>
      <c r="D43" s="216"/>
      <c r="E43" s="216"/>
      <c r="F43" s="31" t="s">
        <v>29</v>
      </c>
      <c r="G43" s="38">
        <v>0.05</v>
      </c>
      <c r="H43" s="38">
        <v>0.05</v>
      </c>
      <c r="I43" s="38">
        <v>0.1</v>
      </c>
      <c r="J43" s="38"/>
      <c r="K43" s="38"/>
      <c r="L43" s="38"/>
      <c r="M43" s="38"/>
      <c r="N43" s="38"/>
      <c r="O43" s="38"/>
      <c r="P43" s="38"/>
      <c r="Q43" s="38"/>
      <c r="R43" s="38"/>
      <c r="S43" s="39">
        <f t="shared" si="0"/>
        <v>0.2</v>
      </c>
      <c r="T43" s="217"/>
      <c r="U43" s="209"/>
      <c r="V43" s="211"/>
    </row>
    <row r="44" spans="1:22" s="10" customFormat="1" ht="32.25" customHeight="1">
      <c r="A44" s="219"/>
      <c r="B44" s="219"/>
      <c r="C44" s="218" t="s">
        <v>143</v>
      </c>
      <c r="D44" s="216" t="s">
        <v>145</v>
      </c>
      <c r="E44" s="216"/>
      <c r="F44" s="30" t="s">
        <v>28</v>
      </c>
      <c r="G44" s="11">
        <v>0.05</v>
      </c>
      <c r="H44" s="11">
        <v>0.05</v>
      </c>
      <c r="I44" s="11">
        <v>0.1</v>
      </c>
      <c r="J44" s="11">
        <v>0.1</v>
      </c>
      <c r="K44" s="11">
        <v>0.1</v>
      </c>
      <c r="L44" s="11">
        <v>0.1</v>
      </c>
      <c r="M44" s="11">
        <v>0.1</v>
      </c>
      <c r="N44" s="11">
        <v>0.1</v>
      </c>
      <c r="O44" s="11">
        <v>0.1</v>
      </c>
      <c r="P44" s="11">
        <v>0.1</v>
      </c>
      <c r="Q44" s="11">
        <v>0.05</v>
      </c>
      <c r="R44" s="11">
        <v>0.05</v>
      </c>
      <c r="S44" s="40">
        <f t="shared" si="0"/>
        <v>1</v>
      </c>
      <c r="T44" s="217"/>
      <c r="U44" s="209">
        <v>0.01</v>
      </c>
      <c r="V44" s="210" t="s">
        <v>245</v>
      </c>
    </row>
    <row r="45" spans="1:22" s="10" customFormat="1" ht="32.25" customHeight="1">
      <c r="A45" s="219"/>
      <c r="B45" s="219"/>
      <c r="C45" s="218"/>
      <c r="D45" s="216"/>
      <c r="E45" s="216"/>
      <c r="F45" s="31" t="s">
        <v>29</v>
      </c>
      <c r="G45" s="42">
        <v>0.05</v>
      </c>
      <c r="H45" s="42">
        <v>0.05</v>
      </c>
      <c r="I45" s="43">
        <v>0.1</v>
      </c>
      <c r="J45" s="43"/>
      <c r="K45" s="43"/>
      <c r="L45" s="43"/>
      <c r="M45" s="38"/>
      <c r="N45" s="38"/>
      <c r="O45" s="38"/>
      <c r="P45" s="38"/>
      <c r="Q45" s="38"/>
      <c r="R45" s="38"/>
      <c r="S45" s="39">
        <f t="shared" si="0"/>
        <v>0.2</v>
      </c>
      <c r="T45" s="217"/>
      <c r="U45" s="209"/>
      <c r="V45" s="211"/>
    </row>
    <row r="46" spans="1:22" s="10" customFormat="1" ht="32.25" customHeight="1">
      <c r="A46" s="219"/>
      <c r="B46" s="219"/>
      <c r="C46" s="218" t="s">
        <v>137</v>
      </c>
      <c r="D46" s="216" t="s">
        <v>145</v>
      </c>
      <c r="E46" s="216"/>
      <c r="F46" s="30" t="s">
        <v>28</v>
      </c>
      <c r="G46" s="11">
        <v>0.05</v>
      </c>
      <c r="H46" s="11">
        <v>0.05</v>
      </c>
      <c r="I46" s="11">
        <v>0.1</v>
      </c>
      <c r="J46" s="11">
        <v>0.1</v>
      </c>
      <c r="K46" s="11">
        <v>0.1</v>
      </c>
      <c r="L46" s="11">
        <v>0.1</v>
      </c>
      <c r="M46" s="11">
        <v>0.1</v>
      </c>
      <c r="N46" s="11">
        <v>0.1</v>
      </c>
      <c r="O46" s="11">
        <v>0.1</v>
      </c>
      <c r="P46" s="11">
        <v>0.1</v>
      </c>
      <c r="Q46" s="11">
        <v>0.05</v>
      </c>
      <c r="R46" s="11">
        <v>0.05</v>
      </c>
      <c r="S46" s="40">
        <f aca="true" t="shared" si="1" ref="S46:S61">SUM(G46:R46)</f>
        <v>1</v>
      </c>
      <c r="T46" s="217"/>
      <c r="U46" s="209">
        <v>0.01</v>
      </c>
      <c r="V46" s="210" t="s">
        <v>246</v>
      </c>
    </row>
    <row r="47" spans="1:22" s="10" customFormat="1" ht="32.25" customHeight="1">
      <c r="A47" s="219"/>
      <c r="B47" s="219"/>
      <c r="C47" s="218"/>
      <c r="D47" s="216"/>
      <c r="E47" s="216"/>
      <c r="F47" s="31" t="s">
        <v>29</v>
      </c>
      <c r="G47" s="38">
        <v>0.05</v>
      </c>
      <c r="H47" s="38">
        <v>0.05</v>
      </c>
      <c r="I47" s="38">
        <v>0.1</v>
      </c>
      <c r="J47" s="38"/>
      <c r="K47" s="38"/>
      <c r="L47" s="38"/>
      <c r="M47" s="38"/>
      <c r="N47" s="38"/>
      <c r="O47" s="38"/>
      <c r="P47" s="38"/>
      <c r="Q47" s="38"/>
      <c r="R47" s="38"/>
      <c r="S47" s="39">
        <f t="shared" si="1"/>
        <v>0.2</v>
      </c>
      <c r="T47" s="217"/>
      <c r="U47" s="209"/>
      <c r="V47" s="211"/>
    </row>
    <row r="48" spans="1:22" s="10" customFormat="1" ht="32.25" customHeight="1">
      <c r="A48" s="219"/>
      <c r="B48" s="219"/>
      <c r="C48" s="218" t="s">
        <v>138</v>
      </c>
      <c r="D48" s="216" t="s">
        <v>145</v>
      </c>
      <c r="E48" s="216"/>
      <c r="F48" s="30" t="s">
        <v>28</v>
      </c>
      <c r="G48" s="11">
        <v>0.05</v>
      </c>
      <c r="H48" s="11">
        <v>0.05</v>
      </c>
      <c r="I48" s="11">
        <v>0.1</v>
      </c>
      <c r="J48" s="11">
        <v>0.1</v>
      </c>
      <c r="K48" s="11">
        <v>0.1</v>
      </c>
      <c r="L48" s="11">
        <v>0.1</v>
      </c>
      <c r="M48" s="11">
        <v>0.1</v>
      </c>
      <c r="N48" s="11">
        <v>0.1</v>
      </c>
      <c r="O48" s="11">
        <v>0.1</v>
      </c>
      <c r="P48" s="11">
        <v>0.1</v>
      </c>
      <c r="Q48" s="11">
        <v>0.05</v>
      </c>
      <c r="R48" s="11">
        <v>0.05</v>
      </c>
      <c r="S48" s="40">
        <f t="shared" si="1"/>
        <v>1</v>
      </c>
      <c r="T48" s="217"/>
      <c r="U48" s="209">
        <v>0.01</v>
      </c>
      <c r="V48" s="210" t="s">
        <v>247</v>
      </c>
    </row>
    <row r="49" spans="1:22" s="10" customFormat="1" ht="32.25" customHeight="1">
      <c r="A49" s="219"/>
      <c r="B49" s="219"/>
      <c r="C49" s="218"/>
      <c r="D49" s="216"/>
      <c r="E49" s="216"/>
      <c r="F49" s="31" t="s">
        <v>29</v>
      </c>
      <c r="G49" s="38">
        <v>0.05</v>
      </c>
      <c r="H49" s="38">
        <v>0.05</v>
      </c>
      <c r="I49" s="38">
        <v>0.1</v>
      </c>
      <c r="J49" s="38"/>
      <c r="K49" s="38"/>
      <c r="L49" s="38"/>
      <c r="M49" s="38"/>
      <c r="N49" s="38"/>
      <c r="O49" s="38"/>
      <c r="P49" s="38"/>
      <c r="Q49" s="38"/>
      <c r="R49" s="38"/>
      <c r="S49" s="39">
        <f t="shared" si="1"/>
        <v>0.2</v>
      </c>
      <c r="T49" s="217"/>
      <c r="U49" s="209"/>
      <c r="V49" s="211"/>
    </row>
    <row r="50" spans="1:22" s="10" customFormat="1" ht="32.25" customHeight="1">
      <c r="A50" s="219"/>
      <c r="B50" s="219"/>
      <c r="C50" s="218" t="s">
        <v>144</v>
      </c>
      <c r="D50" s="216" t="s">
        <v>145</v>
      </c>
      <c r="E50" s="216"/>
      <c r="F50" s="30" t="s">
        <v>28</v>
      </c>
      <c r="G50" s="11">
        <v>0.05</v>
      </c>
      <c r="H50" s="11">
        <v>0.05</v>
      </c>
      <c r="I50" s="11">
        <v>0.1</v>
      </c>
      <c r="J50" s="11">
        <v>0.1</v>
      </c>
      <c r="K50" s="11">
        <v>0.1</v>
      </c>
      <c r="L50" s="11">
        <v>0.1</v>
      </c>
      <c r="M50" s="11">
        <v>0.1</v>
      </c>
      <c r="N50" s="11">
        <v>0.1</v>
      </c>
      <c r="O50" s="11">
        <v>0.1</v>
      </c>
      <c r="P50" s="11">
        <v>0.1</v>
      </c>
      <c r="Q50" s="11">
        <v>0.05</v>
      </c>
      <c r="R50" s="11">
        <v>0.05</v>
      </c>
      <c r="S50" s="40">
        <f t="shared" si="1"/>
        <v>1</v>
      </c>
      <c r="T50" s="217"/>
      <c r="U50" s="209">
        <v>0.01</v>
      </c>
      <c r="V50" s="210" t="s">
        <v>289</v>
      </c>
    </row>
    <row r="51" spans="1:22" s="10" customFormat="1" ht="32.25" customHeight="1">
      <c r="A51" s="219"/>
      <c r="B51" s="219"/>
      <c r="C51" s="218"/>
      <c r="D51" s="216"/>
      <c r="E51" s="216"/>
      <c r="F51" s="31" t="s">
        <v>29</v>
      </c>
      <c r="G51" s="38">
        <v>0.05</v>
      </c>
      <c r="H51" s="38">
        <v>0.05</v>
      </c>
      <c r="I51" s="38">
        <v>0.1</v>
      </c>
      <c r="J51" s="38"/>
      <c r="K51" s="38"/>
      <c r="L51" s="38"/>
      <c r="M51" s="42"/>
      <c r="N51" s="42"/>
      <c r="O51" s="43"/>
      <c r="P51" s="42"/>
      <c r="Q51" s="42"/>
      <c r="R51" s="42"/>
      <c r="S51" s="39">
        <f t="shared" si="1"/>
        <v>0.2</v>
      </c>
      <c r="T51" s="217"/>
      <c r="U51" s="209"/>
      <c r="V51" s="211"/>
    </row>
    <row r="52" spans="1:22" s="44" customFormat="1" ht="32.25" customHeight="1">
      <c r="A52" s="219"/>
      <c r="B52" s="219"/>
      <c r="C52" s="218" t="s">
        <v>268</v>
      </c>
      <c r="D52" s="214" t="s">
        <v>145</v>
      </c>
      <c r="E52" s="214"/>
      <c r="F52" s="30" t="s">
        <v>28</v>
      </c>
      <c r="G52" s="11">
        <v>0</v>
      </c>
      <c r="H52" s="11">
        <v>0</v>
      </c>
      <c r="I52" s="11">
        <v>0</v>
      </c>
      <c r="J52" s="11">
        <v>0</v>
      </c>
      <c r="K52" s="11">
        <v>0</v>
      </c>
      <c r="L52" s="11">
        <v>0</v>
      </c>
      <c r="M52" s="11">
        <v>0</v>
      </c>
      <c r="N52" s="11">
        <v>0</v>
      </c>
      <c r="O52" s="11">
        <v>0</v>
      </c>
      <c r="P52" s="11">
        <v>0</v>
      </c>
      <c r="Q52" s="11">
        <v>1</v>
      </c>
      <c r="R52" s="11">
        <v>0</v>
      </c>
      <c r="S52" s="40">
        <f t="shared" si="1"/>
        <v>1</v>
      </c>
      <c r="T52" s="217"/>
      <c r="U52" s="215">
        <v>0.03</v>
      </c>
      <c r="V52" s="210" t="s">
        <v>238</v>
      </c>
    </row>
    <row r="53" spans="1:22" s="44" customFormat="1" ht="32.25" customHeight="1">
      <c r="A53" s="219"/>
      <c r="B53" s="219"/>
      <c r="C53" s="218"/>
      <c r="D53" s="214"/>
      <c r="E53" s="214"/>
      <c r="F53" s="31" t="s">
        <v>29</v>
      </c>
      <c r="G53" s="38">
        <v>0</v>
      </c>
      <c r="H53" s="38">
        <v>0</v>
      </c>
      <c r="I53" s="38">
        <v>0</v>
      </c>
      <c r="J53" s="38"/>
      <c r="K53" s="38"/>
      <c r="L53" s="38"/>
      <c r="M53" s="38"/>
      <c r="N53" s="38"/>
      <c r="O53" s="38"/>
      <c r="P53" s="38"/>
      <c r="Q53" s="38"/>
      <c r="R53" s="38"/>
      <c r="S53" s="39">
        <f t="shared" si="1"/>
        <v>0</v>
      </c>
      <c r="T53" s="217"/>
      <c r="U53" s="215"/>
      <c r="V53" s="211"/>
    </row>
    <row r="54" spans="1:22" s="44" customFormat="1" ht="32.25" customHeight="1">
      <c r="A54" s="219"/>
      <c r="B54" s="219"/>
      <c r="C54" s="218" t="s">
        <v>235</v>
      </c>
      <c r="D54" s="214" t="s">
        <v>145</v>
      </c>
      <c r="E54" s="214"/>
      <c r="F54" s="30" t="s">
        <v>28</v>
      </c>
      <c r="G54" s="11">
        <v>0.05</v>
      </c>
      <c r="H54" s="11">
        <v>0.05</v>
      </c>
      <c r="I54" s="11">
        <v>0.1</v>
      </c>
      <c r="J54" s="11">
        <v>0.1</v>
      </c>
      <c r="K54" s="11">
        <v>0.1</v>
      </c>
      <c r="L54" s="11">
        <v>0.1</v>
      </c>
      <c r="M54" s="11">
        <v>0.1</v>
      </c>
      <c r="N54" s="11">
        <v>0.1</v>
      </c>
      <c r="O54" s="11">
        <v>0.1</v>
      </c>
      <c r="P54" s="11">
        <v>0.1</v>
      </c>
      <c r="Q54" s="11">
        <v>0.05</v>
      </c>
      <c r="R54" s="11">
        <v>0.05</v>
      </c>
      <c r="S54" s="40">
        <f t="shared" si="1"/>
        <v>1</v>
      </c>
      <c r="T54" s="217"/>
      <c r="U54" s="215">
        <v>0.01</v>
      </c>
      <c r="V54" s="210" t="s">
        <v>248</v>
      </c>
    </row>
    <row r="55" spans="1:22" s="44" customFormat="1" ht="32.25" customHeight="1">
      <c r="A55" s="219"/>
      <c r="B55" s="219"/>
      <c r="C55" s="218"/>
      <c r="D55" s="214"/>
      <c r="E55" s="214"/>
      <c r="F55" s="31" t="s">
        <v>29</v>
      </c>
      <c r="G55" s="38">
        <v>0.05</v>
      </c>
      <c r="H55" s="38">
        <v>0.05</v>
      </c>
      <c r="I55" s="38">
        <v>0.1</v>
      </c>
      <c r="J55" s="38"/>
      <c r="K55" s="38"/>
      <c r="L55" s="38"/>
      <c r="M55" s="38"/>
      <c r="N55" s="38"/>
      <c r="O55" s="38"/>
      <c r="P55" s="38"/>
      <c r="Q55" s="38"/>
      <c r="R55" s="38"/>
      <c r="S55" s="39">
        <f t="shared" si="1"/>
        <v>0.2</v>
      </c>
      <c r="T55" s="217"/>
      <c r="U55" s="215"/>
      <c r="V55" s="211"/>
    </row>
    <row r="56" spans="1:22" s="44" customFormat="1" ht="32.25" customHeight="1">
      <c r="A56" s="219"/>
      <c r="B56" s="219"/>
      <c r="C56" s="218" t="s">
        <v>269</v>
      </c>
      <c r="D56" s="214" t="s">
        <v>145</v>
      </c>
      <c r="E56" s="214"/>
      <c r="F56" s="30" t="s">
        <v>28</v>
      </c>
      <c r="G56" s="11">
        <v>0</v>
      </c>
      <c r="H56" s="11">
        <v>0</v>
      </c>
      <c r="I56" s="11">
        <v>0</v>
      </c>
      <c r="J56" s="11">
        <v>0</v>
      </c>
      <c r="K56" s="11">
        <v>0</v>
      </c>
      <c r="L56" s="11">
        <v>0</v>
      </c>
      <c r="M56" s="11">
        <v>0.5</v>
      </c>
      <c r="N56" s="11">
        <v>0</v>
      </c>
      <c r="O56" s="11">
        <v>0</v>
      </c>
      <c r="P56" s="11">
        <v>0</v>
      </c>
      <c r="Q56" s="11">
        <v>0</v>
      </c>
      <c r="R56" s="11">
        <v>0.5</v>
      </c>
      <c r="S56" s="40">
        <f t="shared" si="1"/>
        <v>1</v>
      </c>
      <c r="T56" s="217"/>
      <c r="U56" s="215">
        <v>0.01</v>
      </c>
      <c r="V56" s="210" t="s">
        <v>238</v>
      </c>
    </row>
    <row r="57" spans="1:22" s="44" customFormat="1" ht="32.25" customHeight="1">
      <c r="A57" s="219"/>
      <c r="B57" s="219"/>
      <c r="C57" s="218"/>
      <c r="D57" s="214"/>
      <c r="E57" s="214"/>
      <c r="F57" s="31" t="s">
        <v>29</v>
      </c>
      <c r="G57" s="38">
        <v>0</v>
      </c>
      <c r="H57" s="38">
        <v>0</v>
      </c>
      <c r="I57" s="38">
        <v>0</v>
      </c>
      <c r="J57" s="38"/>
      <c r="K57" s="38"/>
      <c r="L57" s="38"/>
      <c r="M57" s="38"/>
      <c r="N57" s="38"/>
      <c r="O57" s="38"/>
      <c r="P57" s="38"/>
      <c r="Q57" s="38"/>
      <c r="R57" s="38"/>
      <c r="S57" s="39">
        <f t="shared" si="1"/>
        <v>0</v>
      </c>
      <c r="T57" s="217"/>
      <c r="U57" s="215"/>
      <c r="V57" s="211"/>
    </row>
    <row r="58" spans="1:22" s="44" customFormat="1" ht="32.25" customHeight="1">
      <c r="A58" s="219"/>
      <c r="B58" s="219"/>
      <c r="C58" s="218" t="s">
        <v>270</v>
      </c>
      <c r="D58" s="214" t="s">
        <v>145</v>
      </c>
      <c r="E58" s="214"/>
      <c r="F58" s="30" t="s">
        <v>28</v>
      </c>
      <c r="G58" s="11">
        <v>0</v>
      </c>
      <c r="H58" s="11">
        <v>0</v>
      </c>
      <c r="I58" s="11">
        <v>0</v>
      </c>
      <c r="J58" s="11">
        <v>0</v>
      </c>
      <c r="K58" s="11">
        <v>0</v>
      </c>
      <c r="L58" s="11">
        <v>0</v>
      </c>
      <c r="M58" s="11">
        <v>0</v>
      </c>
      <c r="N58" s="11">
        <v>0</v>
      </c>
      <c r="O58" s="11">
        <v>0</v>
      </c>
      <c r="P58" s="11">
        <v>0</v>
      </c>
      <c r="Q58" s="11">
        <v>0</v>
      </c>
      <c r="R58" s="11">
        <v>1</v>
      </c>
      <c r="S58" s="40">
        <f t="shared" si="1"/>
        <v>1</v>
      </c>
      <c r="T58" s="217"/>
      <c r="U58" s="215">
        <v>0.01</v>
      </c>
      <c r="V58" s="210" t="s">
        <v>238</v>
      </c>
    </row>
    <row r="59" spans="1:22" s="44" customFormat="1" ht="32.25" customHeight="1">
      <c r="A59" s="219"/>
      <c r="B59" s="219"/>
      <c r="C59" s="218"/>
      <c r="D59" s="214"/>
      <c r="E59" s="214"/>
      <c r="F59" s="31" t="s">
        <v>29</v>
      </c>
      <c r="G59" s="38">
        <v>0</v>
      </c>
      <c r="H59" s="38">
        <v>0</v>
      </c>
      <c r="I59" s="38">
        <v>0</v>
      </c>
      <c r="J59" s="38"/>
      <c r="K59" s="38"/>
      <c r="L59" s="38"/>
      <c r="M59" s="38"/>
      <c r="N59" s="38"/>
      <c r="O59" s="38"/>
      <c r="P59" s="38"/>
      <c r="Q59" s="38"/>
      <c r="R59" s="38"/>
      <c r="S59" s="39">
        <f t="shared" si="1"/>
        <v>0</v>
      </c>
      <c r="T59" s="217"/>
      <c r="U59" s="215"/>
      <c r="V59" s="211"/>
    </row>
    <row r="60" spans="1:22" s="44" customFormat="1" ht="32.25" customHeight="1">
      <c r="A60" s="219"/>
      <c r="B60" s="219"/>
      <c r="C60" s="218" t="s">
        <v>271</v>
      </c>
      <c r="D60" s="214" t="s">
        <v>145</v>
      </c>
      <c r="E60" s="214"/>
      <c r="F60" s="30" t="s">
        <v>28</v>
      </c>
      <c r="G60" s="11">
        <v>0</v>
      </c>
      <c r="H60" s="11">
        <v>0</v>
      </c>
      <c r="I60" s="11">
        <v>0</v>
      </c>
      <c r="J60" s="11">
        <v>0</v>
      </c>
      <c r="K60" s="11">
        <v>0</v>
      </c>
      <c r="L60" s="11">
        <v>0</v>
      </c>
      <c r="M60" s="11">
        <v>0.5</v>
      </c>
      <c r="N60" s="11">
        <v>0</v>
      </c>
      <c r="O60" s="11">
        <v>0</v>
      </c>
      <c r="P60" s="11">
        <v>0</v>
      </c>
      <c r="Q60" s="11">
        <v>0</v>
      </c>
      <c r="R60" s="11">
        <v>0.5</v>
      </c>
      <c r="S60" s="40">
        <f t="shared" si="1"/>
        <v>1</v>
      </c>
      <c r="T60" s="217"/>
      <c r="U60" s="215">
        <v>0.01</v>
      </c>
      <c r="V60" s="210" t="s">
        <v>238</v>
      </c>
    </row>
    <row r="61" spans="1:22" s="44" customFormat="1" ht="32.25" customHeight="1">
      <c r="A61" s="219"/>
      <c r="B61" s="219"/>
      <c r="C61" s="218"/>
      <c r="D61" s="214"/>
      <c r="E61" s="214"/>
      <c r="F61" s="31" t="s">
        <v>29</v>
      </c>
      <c r="G61" s="38">
        <v>0</v>
      </c>
      <c r="H61" s="38">
        <v>0</v>
      </c>
      <c r="I61" s="38">
        <v>0</v>
      </c>
      <c r="J61" s="38"/>
      <c r="K61" s="38"/>
      <c r="L61" s="38"/>
      <c r="M61" s="38"/>
      <c r="N61" s="38"/>
      <c r="O61" s="38"/>
      <c r="P61" s="38"/>
      <c r="Q61" s="38"/>
      <c r="R61" s="38"/>
      <c r="S61" s="39">
        <f t="shared" si="1"/>
        <v>0</v>
      </c>
      <c r="T61" s="217"/>
      <c r="U61" s="215"/>
      <c r="V61" s="211"/>
    </row>
    <row r="62" spans="1:22" s="44" customFormat="1" ht="32.25" customHeight="1">
      <c r="A62" s="219"/>
      <c r="B62" s="219"/>
      <c r="C62" s="218" t="s">
        <v>272</v>
      </c>
      <c r="D62" s="216" t="s">
        <v>145</v>
      </c>
      <c r="E62" s="216"/>
      <c r="F62" s="30" t="s">
        <v>28</v>
      </c>
      <c r="G62" s="11">
        <v>0</v>
      </c>
      <c r="H62" s="11">
        <v>0</v>
      </c>
      <c r="I62" s="11">
        <v>0</v>
      </c>
      <c r="J62" s="11">
        <v>0</v>
      </c>
      <c r="K62" s="11">
        <v>0</v>
      </c>
      <c r="L62" s="11">
        <v>0</v>
      </c>
      <c r="M62" s="11">
        <v>0.5</v>
      </c>
      <c r="N62" s="11">
        <v>0</v>
      </c>
      <c r="O62" s="11">
        <v>0</v>
      </c>
      <c r="P62" s="11">
        <v>0</v>
      </c>
      <c r="Q62" s="11">
        <v>0</v>
      </c>
      <c r="R62" s="11">
        <v>0.5</v>
      </c>
      <c r="S62" s="40">
        <f aca="true" t="shared" si="2" ref="S62:S93">SUM(G62:R62)</f>
        <v>1</v>
      </c>
      <c r="T62" s="217"/>
      <c r="U62" s="215">
        <v>0.04</v>
      </c>
      <c r="V62" s="210" t="s">
        <v>238</v>
      </c>
    </row>
    <row r="63" spans="1:22" s="44" customFormat="1" ht="32.25" customHeight="1">
      <c r="A63" s="219"/>
      <c r="B63" s="219"/>
      <c r="C63" s="218"/>
      <c r="D63" s="216"/>
      <c r="E63" s="216"/>
      <c r="F63" s="31" t="s">
        <v>29</v>
      </c>
      <c r="G63" s="38">
        <v>0</v>
      </c>
      <c r="H63" s="38">
        <v>0</v>
      </c>
      <c r="I63" s="38">
        <v>0</v>
      </c>
      <c r="J63" s="38"/>
      <c r="K63" s="38"/>
      <c r="L63" s="38"/>
      <c r="M63" s="38"/>
      <c r="N63" s="38"/>
      <c r="O63" s="38"/>
      <c r="P63" s="38"/>
      <c r="Q63" s="38"/>
      <c r="R63" s="38"/>
      <c r="S63" s="39">
        <f t="shared" si="2"/>
        <v>0</v>
      </c>
      <c r="T63" s="217"/>
      <c r="U63" s="215"/>
      <c r="V63" s="211"/>
    </row>
    <row r="64" spans="1:22" s="44" customFormat="1" ht="32.25" customHeight="1">
      <c r="A64" s="219"/>
      <c r="B64" s="219"/>
      <c r="C64" s="218" t="s">
        <v>273</v>
      </c>
      <c r="D64" s="214" t="s">
        <v>145</v>
      </c>
      <c r="E64" s="214"/>
      <c r="F64" s="30" t="s">
        <v>28</v>
      </c>
      <c r="G64" s="11">
        <v>0</v>
      </c>
      <c r="H64" s="11">
        <v>0</v>
      </c>
      <c r="I64" s="11">
        <v>0</v>
      </c>
      <c r="J64" s="11">
        <v>0</v>
      </c>
      <c r="K64" s="11">
        <v>0</v>
      </c>
      <c r="L64" s="11">
        <v>0</v>
      </c>
      <c r="M64" s="11">
        <v>0</v>
      </c>
      <c r="N64" s="11">
        <v>0</v>
      </c>
      <c r="O64" s="11">
        <v>0</v>
      </c>
      <c r="P64" s="11">
        <v>0</v>
      </c>
      <c r="Q64" s="11">
        <v>0</v>
      </c>
      <c r="R64" s="11">
        <v>1</v>
      </c>
      <c r="S64" s="40">
        <f t="shared" si="2"/>
        <v>1</v>
      </c>
      <c r="T64" s="217"/>
      <c r="U64" s="215">
        <v>0.04</v>
      </c>
      <c r="V64" s="210" t="s">
        <v>238</v>
      </c>
    </row>
    <row r="65" spans="1:22" s="44" customFormat="1" ht="32.25" customHeight="1">
      <c r="A65" s="219"/>
      <c r="B65" s="219"/>
      <c r="C65" s="218"/>
      <c r="D65" s="214"/>
      <c r="E65" s="214"/>
      <c r="F65" s="31" t="s">
        <v>29</v>
      </c>
      <c r="G65" s="38">
        <v>0</v>
      </c>
      <c r="H65" s="38">
        <v>0</v>
      </c>
      <c r="I65" s="38">
        <v>0</v>
      </c>
      <c r="J65" s="38"/>
      <c r="K65" s="38"/>
      <c r="L65" s="38"/>
      <c r="M65" s="38"/>
      <c r="N65" s="38"/>
      <c r="O65" s="38"/>
      <c r="P65" s="38"/>
      <c r="Q65" s="38"/>
      <c r="R65" s="38"/>
      <c r="S65" s="39">
        <f t="shared" si="2"/>
        <v>0</v>
      </c>
      <c r="T65" s="217"/>
      <c r="U65" s="215"/>
      <c r="V65" s="211"/>
    </row>
    <row r="66" spans="1:22" s="44" customFormat="1" ht="32.25" customHeight="1">
      <c r="A66" s="219"/>
      <c r="B66" s="219" t="s">
        <v>234</v>
      </c>
      <c r="C66" s="218" t="s">
        <v>274</v>
      </c>
      <c r="D66" s="214" t="s">
        <v>145</v>
      </c>
      <c r="E66" s="214"/>
      <c r="F66" s="30" t="s">
        <v>28</v>
      </c>
      <c r="G66" s="11">
        <v>0.05</v>
      </c>
      <c r="H66" s="11">
        <v>0.05</v>
      </c>
      <c r="I66" s="11">
        <v>0.05</v>
      </c>
      <c r="J66" s="11">
        <v>0.05</v>
      </c>
      <c r="K66" s="11">
        <v>0.1</v>
      </c>
      <c r="L66" s="11">
        <v>0.1</v>
      </c>
      <c r="M66" s="11">
        <v>0.1</v>
      </c>
      <c r="N66" s="11">
        <v>0.1</v>
      </c>
      <c r="O66" s="11">
        <v>0.1</v>
      </c>
      <c r="P66" s="11">
        <v>0.1</v>
      </c>
      <c r="Q66" s="11">
        <v>0.1</v>
      </c>
      <c r="R66" s="11">
        <v>0.1</v>
      </c>
      <c r="S66" s="40">
        <f>SUM(G66:R66)</f>
        <v>0.9999999999999999</v>
      </c>
      <c r="T66" s="217">
        <f>SUM(U66:U75)</f>
        <v>0.1</v>
      </c>
      <c r="U66" s="215">
        <v>0.02</v>
      </c>
      <c r="V66" s="210" t="s">
        <v>249</v>
      </c>
    </row>
    <row r="67" spans="1:22" s="44" customFormat="1" ht="32.25" customHeight="1">
      <c r="A67" s="219"/>
      <c r="B67" s="219"/>
      <c r="C67" s="218"/>
      <c r="D67" s="214"/>
      <c r="E67" s="214"/>
      <c r="F67" s="31" t="s">
        <v>29</v>
      </c>
      <c r="G67" s="38">
        <v>0.05</v>
      </c>
      <c r="H67" s="38">
        <v>0.05</v>
      </c>
      <c r="I67" s="38">
        <v>0.05</v>
      </c>
      <c r="J67" s="38"/>
      <c r="K67" s="38"/>
      <c r="L67" s="38"/>
      <c r="M67" s="38"/>
      <c r="N67" s="38"/>
      <c r="O67" s="38"/>
      <c r="P67" s="38"/>
      <c r="Q67" s="38"/>
      <c r="R67" s="38"/>
      <c r="S67" s="39">
        <f t="shared" si="2"/>
        <v>0.15000000000000002</v>
      </c>
      <c r="T67" s="217"/>
      <c r="U67" s="215"/>
      <c r="V67" s="210"/>
    </row>
    <row r="68" spans="1:22" s="44" customFormat="1" ht="32.25" customHeight="1">
      <c r="A68" s="219"/>
      <c r="B68" s="219"/>
      <c r="C68" s="218" t="s">
        <v>275</v>
      </c>
      <c r="D68" s="214" t="s">
        <v>145</v>
      </c>
      <c r="E68" s="214"/>
      <c r="F68" s="30" t="s">
        <v>28</v>
      </c>
      <c r="G68" s="11">
        <v>0.05</v>
      </c>
      <c r="H68" s="11">
        <v>0.05</v>
      </c>
      <c r="I68" s="11">
        <v>0.05</v>
      </c>
      <c r="J68" s="11">
        <v>0.05</v>
      </c>
      <c r="K68" s="11">
        <v>0.1</v>
      </c>
      <c r="L68" s="11">
        <v>0.1</v>
      </c>
      <c r="M68" s="11">
        <v>0.1</v>
      </c>
      <c r="N68" s="11">
        <v>0.1</v>
      </c>
      <c r="O68" s="11">
        <v>0.1</v>
      </c>
      <c r="P68" s="11">
        <v>0.1</v>
      </c>
      <c r="Q68" s="11">
        <v>0.1</v>
      </c>
      <c r="R68" s="11">
        <v>0.1</v>
      </c>
      <c r="S68" s="40">
        <f t="shared" si="2"/>
        <v>0.9999999999999999</v>
      </c>
      <c r="T68" s="217"/>
      <c r="U68" s="215">
        <v>0.02</v>
      </c>
      <c r="V68" s="210" t="s">
        <v>250</v>
      </c>
    </row>
    <row r="69" spans="1:22" s="44" customFormat="1" ht="32.25" customHeight="1">
      <c r="A69" s="219"/>
      <c r="B69" s="219"/>
      <c r="C69" s="218"/>
      <c r="D69" s="214"/>
      <c r="E69" s="214"/>
      <c r="F69" s="31" t="s">
        <v>29</v>
      </c>
      <c r="G69" s="38">
        <v>0.05</v>
      </c>
      <c r="H69" s="38">
        <v>0.05</v>
      </c>
      <c r="I69" s="38">
        <v>0.05</v>
      </c>
      <c r="J69" s="38"/>
      <c r="K69" s="38"/>
      <c r="L69" s="38"/>
      <c r="M69" s="38"/>
      <c r="N69" s="38"/>
      <c r="O69" s="38"/>
      <c r="P69" s="38"/>
      <c r="Q69" s="38"/>
      <c r="R69" s="38"/>
      <c r="S69" s="39">
        <f t="shared" si="2"/>
        <v>0.15000000000000002</v>
      </c>
      <c r="T69" s="217"/>
      <c r="U69" s="215"/>
      <c r="V69" s="210"/>
    </row>
    <row r="70" spans="1:22" s="44" customFormat="1" ht="32.25" customHeight="1">
      <c r="A70" s="219"/>
      <c r="B70" s="219"/>
      <c r="C70" s="218" t="s">
        <v>276</v>
      </c>
      <c r="D70" s="214" t="s">
        <v>145</v>
      </c>
      <c r="E70" s="214"/>
      <c r="F70" s="30" t="s">
        <v>28</v>
      </c>
      <c r="G70" s="11">
        <v>0.05</v>
      </c>
      <c r="H70" s="11">
        <v>0.05</v>
      </c>
      <c r="I70" s="11">
        <v>0.05</v>
      </c>
      <c r="J70" s="11">
        <v>0.05</v>
      </c>
      <c r="K70" s="11">
        <v>0.1</v>
      </c>
      <c r="L70" s="11">
        <v>0.1</v>
      </c>
      <c r="M70" s="11">
        <v>0.1</v>
      </c>
      <c r="N70" s="11">
        <v>0.1</v>
      </c>
      <c r="O70" s="11">
        <v>0.1</v>
      </c>
      <c r="P70" s="11">
        <v>0.1</v>
      </c>
      <c r="Q70" s="11">
        <v>0.1</v>
      </c>
      <c r="R70" s="11">
        <v>0.1</v>
      </c>
      <c r="S70" s="40">
        <f t="shared" si="2"/>
        <v>0.9999999999999999</v>
      </c>
      <c r="T70" s="217"/>
      <c r="U70" s="215">
        <v>0.02</v>
      </c>
      <c r="V70" s="210" t="s">
        <v>251</v>
      </c>
    </row>
    <row r="71" spans="1:22" s="44" customFormat="1" ht="32.25" customHeight="1">
      <c r="A71" s="219"/>
      <c r="B71" s="219"/>
      <c r="C71" s="218"/>
      <c r="D71" s="214"/>
      <c r="E71" s="214"/>
      <c r="F71" s="31" t="s">
        <v>29</v>
      </c>
      <c r="G71" s="38">
        <v>0.05</v>
      </c>
      <c r="H71" s="38">
        <v>0.05</v>
      </c>
      <c r="I71" s="38">
        <v>0.05</v>
      </c>
      <c r="J71" s="38"/>
      <c r="K71" s="38"/>
      <c r="L71" s="38"/>
      <c r="M71" s="38"/>
      <c r="N71" s="38"/>
      <c r="O71" s="38"/>
      <c r="P71" s="38"/>
      <c r="Q71" s="38"/>
      <c r="R71" s="38"/>
      <c r="S71" s="39">
        <f t="shared" si="2"/>
        <v>0.15000000000000002</v>
      </c>
      <c r="T71" s="217"/>
      <c r="U71" s="215"/>
      <c r="V71" s="210"/>
    </row>
    <row r="72" spans="1:22" s="44" customFormat="1" ht="32.25" customHeight="1">
      <c r="A72" s="219"/>
      <c r="B72" s="219"/>
      <c r="C72" s="218" t="s">
        <v>277</v>
      </c>
      <c r="D72" s="214" t="s">
        <v>145</v>
      </c>
      <c r="E72" s="214"/>
      <c r="F72" s="30" t="s">
        <v>28</v>
      </c>
      <c r="G72" s="11">
        <v>0.05</v>
      </c>
      <c r="H72" s="11">
        <v>0.05</v>
      </c>
      <c r="I72" s="11">
        <v>0.05</v>
      </c>
      <c r="J72" s="11">
        <v>0.05</v>
      </c>
      <c r="K72" s="11">
        <v>0.1</v>
      </c>
      <c r="L72" s="11">
        <v>0.1</v>
      </c>
      <c r="M72" s="11">
        <v>0.1</v>
      </c>
      <c r="N72" s="11">
        <v>0.1</v>
      </c>
      <c r="O72" s="11">
        <v>0.1</v>
      </c>
      <c r="P72" s="11">
        <v>0.1</v>
      </c>
      <c r="Q72" s="11">
        <v>0.1</v>
      </c>
      <c r="R72" s="11">
        <v>0.1</v>
      </c>
      <c r="S72" s="40">
        <f t="shared" si="2"/>
        <v>0.9999999999999999</v>
      </c>
      <c r="T72" s="217"/>
      <c r="U72" s="215">
        <v>0.02</v>
      </c>
      <c r="V72" s="210" t="s">
        <v>252</v>
      </c>
    </row>
    <row r="73" spans="1:22" s="44" customFormat="1" ht="32.25" customHeight="1">
      <c r="A73" s="219"/>
      <c r="B73" s="219"/>
      <c r="C73" s="218"/>
      <c r="D73" s="214"/>
      <c r="E73" s="214"/>
      <c r="F73" s="31" t="s">
        <v>29</v>
      </c>
      <c r="G73" s="38">
        <v>0.05</v>
      </c>
      <c r="H73" s="38">
        <v>0.05</v>
      </c>
      <c r="I73" s="38">
        <v>0.05</v>
      </c>
      <c r="J73" s="38"/>
      <c r="K73" s="38"/>
      <c r="L73" s="38"/>
      <c r="M73" s="38"/>
      <c r="N73" s="38"/>
      <c r="O73" s="38"/>
      <c r="P73" s="38"/>
      <c r="Q73" s="38"/>
      <c r="R73" s="38"/>
      <c r="S73" s="39">
        <f t="shared" si="2"/>
        <v>0.15000000000000002</v>
      </c>
      <c r="T73" s="217"/>
      <c r="U73" s="215"/>
      <c r="V73" s="210"/>
    </row>
    <row r="74" spans="1:22" s="44" customFormat="1" ht="32.25" customHeight="1">
      <c r="A74" s="219"/>
      <c r="B74" s="219"/>
      <c r="C74" s="218" t="s">
        <v>278</v>
      </c>
      <c r="D74" s="214" t="s">
        <v>145</v>
      </c>
      <c r="E74" s="214"/>
      <c r="F74" s="30" t="s">
        <v>28</v>
      </c>
      <c r="G74" s="11">
        <v>0.05</v>
      </c>
      <c r="H74" s="11">
        <v>0.05</v>
      </c>
      <c r="I74" s="11">
        <v>0.05</v>
      </c>
      <c r="J74" s="11">
        <v>0.05</v>
      </c>
      <c r="K74" s="11">
        <v>0.1</v>
      </c>
      <c r="L74" s="11">
        <v>0.1</v>
      </c>
      <c r="M74" s="11">
        <v>0.1</v>
      </c>
      <c r="N74" s="11">
        <v>0.1</v>
      </c>
      <c r="O74" s="11">
        <v>0.1</v>
      </c>
      <c r="P74" s="11">
        <v>0.1</v>
      </c>
      <c r="Q74" s="11">
        <v>0.1</v>
      </c>
      <c r="R74" s="11">
        <v>0.1</v>
      </c>
      <c r="S74" s="40">
        <f>SUM(G74:R74)</f>
        <v>0.9999999999999999</v>
      </c>
      <c r="T74" s="217"/>
      <c r="U74" s="215">
        <v>0.02</v>
      </c>
      <c r="V74" s="210" t="s">
        <v>253</v>
      </c>
    </row>
    <row r="75" spans="1:22" s="44" customFormat="1" ht="32.25" customHeight="1">
      <c r="A75" s="219"/>
      <c r="B75" s="219"/>
      <c r="C75" s="218"/>
      <c r="D75" s="214"/>
      <c r="E75" s="214"/>
      <c r="F75" s="31" t="s">
        <v>29</v>
      </c>
      <c r="G75" s="38">
        <v>0.05</v>
      </c>
      <c r="H75" s="38">
        <v>0.05</v>
      </c>
      <c r="I75" s="38">
        <v>0.05</v>
      </c>
      <c r="J75" s="38"/>
      <c r="K75" s="38"/>
      <c r="L75" s="38"/>
      <c r="M75" s="38"/>
      <c r="N75" s="38"/>
      <c r="O75" s="38"/>
      <c r="P75" s="38"/>
      <c r="Q75" s="38"/>
      <c r="R75" s="38"/>
      <c r="S75" s="39">
        <f>SUM(G75:R75)</f>
        <v>0.15000000000000002</v>
      </c>
      <c r="T75" s="217"/>
      <c r="U75" s="215"/>
      <c r="V75" s="210"/>
    </row>
    <row r="76" spans="1:22" s="44" customFormat="1" ht="32.25" customHeight="1">
      <c r="A76" s="219"/>
      <c r="B76" s="219" t="s">
        <v>202</v>
      </c>
      <c r="C76" s="220" t="s">
        <v>279</v>
      </c>
      <c r="D76" s="214" t="s">
        <v>145</v>
      </c>
      <c r="E76" s="214"/>
      <c r="F76" s="30" t="s">
        <v>28</v>
      </c>
      <c r="G76" s="11">
        <v>0.09</v>
      </c>
      <c r="H76" s="11">
        <v>0.09</v>
      </c>
      <c r="I76" s="11">
        <v>0.09</v>
      </c>
      <c r="J76" s="11">
        <v>0.09</v>
      </c>
      <c r="K76" s="11">
        <v>0.09</v>
      </c>
      <c r="L76" s="11">
        <v>0.09</v>
      </c>
      <c r="M76" s="11">
        <v>0.09</v>
      </c>
      <c r="N76" s="11">
        <v>0.09</v>
      </c>
      <c r="O76" s="11">
        <v>0.09</v>
      </c>
      <c r="P76" s="11">
        <v>0.09</v>
      </c>
      <c r="Q76" s="11">
        <v>0.05</v>
      </c>
      <c r="R76" s="11">
        <v>0.05</v>
      </c>
      <c r="S76" s="40">
        <f t="shared" si="2"/>
        <v>0.9999999999999999</v>
      </c>
      <c r="T76" s="217">
        <f>SUM(U76:U93)</f>
        <v>0.19999999999999996</v>
      </c>
      <c r="U76" s="215">
        <v>0.01</v>
      </c>
      <c r="V76" s="210" t="s">
        <v>294</v>
      </c>
    </row>
    <row r="77" spans="1:22" s="44" customFormat="1" ht="32.25" customHeight="1">
      <c r="A77" s="219"/>
      <c r="B77" s="219"/>
      <c r="C77" s="220"/>
      <c r="D77" s="214"/>
      <c r="E77" s="214"/>
      <c r="F77" s="31" t="s">
        <v>29</v>
      </c>
      <c r="G77" s="38">
        <v>0.09</v>
      </c>
      <c r="H77" s="38">
        <v>0.09</v>
      </c>
      <c r="I77" s="38">
        <v>0.09</v>
      </c>
      <c r="J77" s="38"/>
      <c r="K77" s="38"/>
      <c r="L77" s="38"/>
      <c r="M77" s="38"/>
      <c r="N77" s="38"/>
      <c r="O77" s="38"/>
      <c r="P77" s="38"/>
      <c r="Q77" s="38"/>
      <c r="R77" s="38"/>
      <c r="S77" s="39">
        <f t="shared" si="2"/>
        <v>0.27</v>
      </c>
      <c r="T77" s="217"/>
      <c r="U77" s="215"/>
      <c r="V77" s="211"/>
    </row>
    <row r="78" spans="1:22" s="44" customFormat="1" ht="32.25" customHeight="1">
      <c r="A78" s="219"/>
      <c r="B78" s="219"/>
      <c r="C78" s="218" t="s">
        <v>280</v>
      </c>
      <c r="D78" s="214" t="s">
        <v>145</v>
      </c>
      <c r="E78" s="214"/>
      <c r="F78" s="30" t="s">
        <v>28</v>
      </c>
      <c r="G78" s="11">
        <v>0.05</v>
      </c>
      <c r="H78" s="11">
        <v>0.05</v>
      </c>
      <c r="I78" s="11">
        <v>0.05</v>
      </c>
      <c r="J78" s="11">
        <v>0.05</v>
      </c>
      <c r="K78" s="11">
        <v>0.05</v>
      </c>
      <c r="L78" s="11">
        <v>0.05</v>
      </c>
      <c r="M78" s="11">
        <v>0.05</v>
      </c>
      <c r="N78" s="11">
        <v>0.2</v>
      </c>
      <c r="O78" s="11">
        <v>0.05</v>
      </c>
      <c r="P78" s="11">
        <v>0.05</v>
      </c>
      <c r="Q78" s="11">
        <v>0.05</v>
      </c>
      <c r="R78" s="11">
        <v>0.05</v>
      </c>
      <c r="S78" s="40">
        <f>SUM(G78:R78)</f>
        <v>0.7500000000000002</v>
      </c>
      <c r="T78" s="217"/>
      <c r="U78" s="215">
        <v>0.01</v>
      </c>
      <c r="V78" s="210" t="s">
        <v>299</v>
      </c>
    </row>
    <row r="79" spans="1:22" s="44" customFormat="1" ht="32.25" customHeight="1">
      <c r="A79" s="219"/>
      <c r="B79" s="219"/>
      <c r="C79" s="218"/>
      <c r="D79" s="214"/>
      <c r="E79" s="214"/>
      <c r="F79" s="31" t="s">
        <v>29</v>
      </c>
      <c r="G79" s="38">
        <v>0.05</v>
      </c>
      <c r="H79" s="38">
        <v>0.05</v>
      </c>
      <c r="I79" s="38">
        <v>0.05</v>
      </c>
      <c r="J79" s="38"/>
      <c r="K79" s="38"/>
      <c r="L79" s="38"/>
      <c r="M79" s="38"/>
      <c r="N79" s="38"/>
      <c r="O79" s="38"/>
      <c r="P79" s="38"/>
      <c r="Q79" s="38"/>
      <c r="R79" s="38"/>
      <c r="S79" s="39">
        <f>SUM(G79:R79)</f>
        <v>0.15000000000000002</v>
      </c>
      <c r="T79" s="217"/>
      <c r="U79" s="215"/>
      <c r="V79" s="211"/>
    </row>
    <row r="80" spans="1:22" s="44" customFormat="1" ht="32.25" customHeight="1">
      <c r="A80" s="219"/>
      <c r="B80" s="219"/>
      <c r="C80" s="220" t="s">
        <v>281</v>
      </c>
      <c r="D80" s="214" t="s">
        <v>145</v>
      </c>
      <c r="E80" s="214"/>
      <c r="F80" s="30" t="s">
        <v>28</v>
      </c>
      <c r="G80" s="11">
        <v>0.083</v>
      </c>
      <c r="H80" s="11">
        <v>0.084</v>
      </c>
      <c r="I80" s="11">
        <v>0.083</v>
      </c>
      <c r="J80" s="11">
        <v>0.083</v>
      </c>
      <c r="K80" s="11">
        <v>0.084</v>
      </c>
      <c r="L80" s="11">
        <v>0.083</v>
      </c>
      <c r="M80" s="11">
        <v>0.083</v>
      </c>
      <c r="N80" s="11">
        <v>0.084</v>
      </c>
      <c r="O80" s="11">
        <v>0.083</v>
      </c>
      <c r="P80" s="11">
        <v>0.083</v>
      </c>
      <c r="Q80" s="11">
        <v>0.084</v>
      </c>
      <c r="R80" s="11">
        <v>0.083</v>
      </c>
      <c r="S80" s="40">
        <v>0.9999999999999998</v>
      </c>
      <c r="T80" s="217"/>
      <c r="U80" s="215">
        <v>0.04</v>
      </c>
      <c r="V80" s="210" t="s">
        <v>291</v>
      </c>
    </row>
    <row r="81" spans="1:22" s="44" customFormat="1" ht="32.25" customHeight="1">
      <c r="A81" s="219"/>
      <c r="B81" s="219"/>
      <c r="C81" s="220"/>
      <c r="D81" s="214"/>
      <c r="E81" s="214"/>
      <c r="F81" s="31" t="s">
        <v>29</v>
      </c>
      <c r="G81" s="38">
        <v>0.083</v>
      </c>
      <c r="H81" s="38">
        <v>0.084</v>
      </c>
      <c r="I81" s="38">
        <v>0.083</v>
      </c>
      <c r="J81" s="38"/>
      <c r="K81" s="38"/>
      <c r="L81" s="38"/>
      <c r="M81" s="38"/>
      <c r="N81" s="38"/>
      <c r="O81" s="38"/>
      <c r="P81" s="38"/>
      <c r="Q81" s="38"/>
      <c r="R81" s="38"/>
      <c r="S81" s="39">
        <f t="shared" si="2"/>
        <v>0.25</v>
      </c>
      <c r="T81" s="217"/>
      <c r="U81" s="215"/>
      <c r="V81" s="211"/>
    </row>
    <row r="82" spans="1:22" s="44" customFormat="1" ht="32.25" customHeight="1">
      <c r="A82" s="219"/>
      <c r="B82" s="219"/>
      <c r="C82" s="220" t="s">
        <v>282</v>
      </c>
      <c r="D82" s="214" t="s">
        <v>145</v>
      </c>
      <c r="E82" s="214"/>
      <c r="F82" s="30" t="s">
        <v>28</v>
      </c>
      <c r="G82" s="11">
        <v>0.083</v>
      </c>
      <c r="H82" s="11">
        <v>0.084</v>
      </c>
      <c r="I82" s="11">
        <v>0.083</v>
      </c>
      <c r="J82" s="11">
        <v>0.083</v>
      </c>
      <c r="K82" s="11">
        <v>0.084</v>
      </c>
      <c r="L82" s="11">
        <v>0.083</v>
      </c>
      <c r="M82" s="11">
        <v>0.083</v>
      </c>
      <c r="N82" s="11">
        <v>0.084</v>
      </c>
      <c r="O82" s="11">
        <v>0.083</v>
      </c>
      <c r="P82" s="11">
        <v>0.083</v>
      </c>
      <c r="Q82" s="11">
        <v>0.084</v>
      </c>
      <c r="R82" s="11">
        <v>0.083</v>
      </c>
      <c r="S82" s="40">
        <f>SUM(G82:R82)</f>
        <v>0.9999999999999998</v>
      </c>
      <c r="T82" s="217"/>
      <c r="U82" s="215">
        <v>0.02</v>
      </c>
      <c r="V82" s="210" t="s">
        <v>292</v>
      </c>
    </row>
    <row r="83" spans="1:22" s="44" customFormat="1" ht="32.25" customHeight="1">
      <c r="A83" s="219"/>
      <c r="B83" s="219"/>
      <c r="C83" s="220"/>
      <c r="D83" s="214"/>
      <c r="E83" s="214"/>
      <c r="F83" s="31" t="s">
        <v>29</v>
      </c>
      <c r="G83" s="38">
        <v>0.083</v>
      </c>
      <c r="H83" s="38">
        <v>0.084</v>
      </c>
      <c r="I83" s="38">
        <v>0.083</v>
      </c>
      <c r="J83" s="38"/>
      <c r="K83" s="38"/>
      <c r="L83" s="38"/>
      <c r="M83" s="38"/>
      <c r="N83" s="38"/>
      <c r="O83" s="38"/>
      <c r="P83" s="38"/>
      <c r="Q83" s="38"/>
      <c r="R83" s="38"/>
      <c r="S83" s="39">
        <f t="shared" si="2"/>
        <v>0.25</v>
      </c>
      <c r="T83" s="217"/>
      <c r="U83" s="215"/>
      <c r="V83" s="211"/>
    </row>
    <row r="84" spans="1:22" s="44" customFormat="1" ht="32.25" customHeight="1">
      <c r="A84" s="219"/>
      <c r="B84" s="219"/>
      <c r="C84" s="218" t="s">
        <v>283</v>
      </c>
      <c r="D84" s="216" t="s">
        <v>145</v>
      </c>
      <c r="E84" s="216"/>
      <c r="F84" s="30" t="s">
        <v>28</v>
      </c>
      <c r="G84" s="11">
        <v>0.083</v>
      </c>
      <c r="H84" s="11">
        <v>0.084</v>
      </c>
      <c r="I84" s="11">
        <v>0.083</v>
      </c>
      <c r="J84" s="11">
        <v>0.083</v>
      </c>
      <c r="K84" s="11">
        <v>0.084</v>
      </c>
      <c r="L84" s="11">
        <v>0.083</v>
      </c>
      <c r="M84" s="11">
        <v>0.083</v>
      </c>
      <c r="N84" s="11">
        <v>0.084</v>
      </c>
      <c r="O84" s="11">
        <v>0.083</v>
      </c>
      <c r="P84" s="11">
        <v>0.083</v>
      </c>
      <c r="Q84" s="11">
        <v>0.084</v>
      </c>
      <c r="R84" s="11">
        <v>0.083</v>
      </c>
      <c r="S84" s="40">
        <f t="shared" si="2"/>
        <v>0.9999999999999998</v>
      </c>
      <c r="T84" s="217"/>
      <c r="U84" s="215">
        <v>0.04</v>
      </c>
      <c r="V84" s="210" t="s">
        <v>290</v>
      </c>
    </row>
    <row r="85" spans="1:22" s="44" customFormat="1" ht="32.25" customHeight="1">
      <c r="A85" s="219"/>
      <c r="B85" s="219"/>
      <c r="C85" s="218"/>
      <c r="D85" s="216"/>
      <c r="E85" s="216"/>
      <c r="F85" s="31" t="s">
        <v>29</v>
      </c>
      <c r="G85" s="38">
        <v>0.083</v>
      </c>
      <c r="H85" s="38">
        <v>0.084</v>
      </c>
      <c r="I85" s="38">
        <v>0.083</v>
      </c>
      <c r="J85" s="38"/>
      <c r="K85" s="38"/>
      <c r="L85" s="38"/>
      <c r="M85" s="38"/>
      <c r="N85" s="38"/>
      <c r="O85" s="38"/>
      <c r="P85" s="38"/>
      <c r="Q85" s="38"/>
      <c r="R85" s="38"/>
      <c r="S85" s="39">
        <f t="shared" si="2"/>
        <v>0.25</v>
      </c>
      <c r="T85" s="217"/>
      <c r="U85" s="215"/>
      <c r="V85" s="210"/>
    </row>
    <row r="86" spans="1:22" s="44" customFormat="1" ht="32.25" customHeight="1">
      <c r="A86" s="219"/>
      <c r="B86" s="219"/>
      <c r="C86" s="218" t="s">
        <v>284</v>
      </c>
      <c r="D86" s="214" t="s">
        <v>145</v>
      </c>
      <c r="E86" s="214"/>
      <c r="F86" s="30" t="s">
        <v>28</v>
      </c>
      <c r="G86" s="11">
        <v>0.08</v>
      </c>
      <c r="H86" s="11">
        <v>0.09</v>
      </c>
      <c r="I86" s="11">
        <v>0.08</v>
      </c>
      <c r="J86" s="11">
        <v>0.08</v>
      </c>
      <c r="K86" s="11">
        <v>0.08</v>
      </c>
      <c r="L86" s="11">
        <v>0.08</v>
      </c>
      <c r="M86" s="11">
        <v>0.08</v>
      </c>
      <c r="N86" s="11">
        <v>0.08</v>
      </c>
      <c r="O86" s="11">
        <v>0.08</v>
      </c>
      <c r="P86" s="11">
        <v>0.09</v>
      </c>
      <c r="Q86" s="11">
        <v>0.09</v>
      </c>
      <c r="R86" s="11">
        <v>0.09</v>
      </c>
      <c r="S86" s="40">
        <f t="shared" si="2"/>
        <v>0.9999999999999999</v>
      </c>
      <c r="T86" s="217"/>
      <c r="U86" s="215">
        <v>0.02</v>
      </c>
      <c r="V86" s="210" t="s">
        <v>295</v>
      </c>
    </row>
    <row r="87" spans="1:22" s="44" customFormat="1" ht="32.25" customHeight="1">
      <c r="A87" s="219"/>
      <c r="B87" s="219"/>
      <c r="C87" s="218"/>
      <c r="D87" s="214"/>
      <c r="E87" s="214"/>
      <c r="F87" s="31" t="s">
        <v>29</v>
      </c>
      <c r="G87" s="38">
        <v>0.08</v>
      </c>
      <c r="H87" s="38">
        <v>0.09</v>
      </c>
      <c r="I87" s="38">
        <v>0.08</v>
      </c>
      <c r="J87" s="38"/>
      <c r="K87" s="38"/>
      <c r="L87" s="38"/>
      <c r="M87" s="38"/>
      <c r="N87" s="38"/>
      <c r="O87" s="38"/>
      <c r="P87" s="38"/>
      <c r="Q87" s="38"/>
      <c r="R87" s="38"/>
      <c r="S87" s="39">
        <f t="shared" si="2"/>
        <v>0.25</v>
      </c>
      <c r="T87" s="217"/>
      <c r="U87" s="215"/>
      <c r="V87" s="210"/>
    </row>
    <row r="88" spans="1:22" s="44" customFormat="1" ht="32.25" customHeight="1">
      <c r="A88" s="219"/>
      <c r="B88" s="219"/>
      <c r="C88" s="218" t="s">
        <v>285</v>
      </c>
      <c r="D88" s="214" t="s">
        <v>145</v>
      </c>
      <c r="E88" s="214"/>
      <c r="F88" s="30" t="s">
        <v>28</v>
      </c>
      <c r="G88" s="11">
        <v>0.08</v>
      </c>
      <c r="H88" s="11">
        <v>0.09</v>
      </c>
      <c r="I88" s="11">
        <v>0.08</v>
      </c>
      <c r="J88" s="11">
        <v>0.08</v>
      </c>
      <c r="K88" s="11">
        <v>0.08</v>
      </c>
      <c r="L88" s="11">
        <v>0.08</v>
      </c>
      <c r="M88" s="11">
        <v>0.08</v>
      </c>
      <c r="N88" s="11">
        <v>0.08</v>
      </c>
      <c r="O88" s="11">
        <v>0.08</v>
      </c>
      <c r="P88" s="11">
        <v>0.09</v>
      </c>
      <c r="Q88" s="11">
        <v>0.09</v>
      </c>
      <c r="R88" s="11">
        <v>0.09</v>
      </c>
      <c r="S88" s="40">
        <f t="shared" si="2"/>
        <v>0.9999999999999999</v>
      </c>
      <c r="T88" s="217"/>
      <c r="U88" s="215">
        <v>0.02</v>
      </c>
      <c r="V88" s="210" t="s">
        <v>296</v>
      </c>
    </row>
    <row r="89" spans="1:22" s="44" customFormat="1" ht="32.25" customHeight="1">
      <c r="A89" s="219"/>
      <c r="B89" s="219"/>
      <c r="C89" s="218"/>
      <c r="D89" s="214"/>
      <c r="E89" s="214"/>
      <c r="F89" s="31" t="s">
        <v>29</v>
      </c>
      <c r="G89" s="38">
        <v>0.08</v>
      </c>
      <c r="H89" s="38">
        <v>0.09</v>
      </c>
      <c r="I89" s="38">
        <v>0.08</v>
      </c>
      <c r="J89" s="38"/>
      <c r="K89" s="38"/>
      <c r="L89" s="38"/>
      <c r="M89" s="38"/>
      <c r="N89" s="38"/>
      <c r="O89" s="38"/>
      <c r="P89" s="38"/>
      <c r="Q89" s="38"/>
      <c r="R89" s="38"/>
      <c r="S89" s="39">
        <f t="shared" si="2"/>
        <v>0.25</v>
      </c>
      <c r="T89" s="217"/>
      <c r="U89" s="215"/>
      <c r="V89" s="211"/>
    </row>
    <row r="90" spans="1:22" s="44" customFormat="1" ht="32.25" customHeight="1">
      <c r="A90" s="219"/>
      <c r="B90" s="219"/>
      <c r="C90" s="218" t="s">
        <v>286</v>
      </c>
      <c r="D90" s="214" t="s">
        <v>145</v>
      </c>
      <c r="E90" s="214"/>
      <c r="F90" s="30" t="s">
        <v>28</v>
      </c>
      <c r="G90" s="11">
        <v>0.08</v>
      </c>
      <c r="H90" s="11">
        <v>0.08</v>
      </c>
      <c r="I90" s="11">
        <v>0.08</v>
      </c>
      <c r="J90" s="11">
        <v>0.08</v>
      </c>
      <c r="K90" s="11">
        <v>0.08</v>
      </c>
      <c r="L90" s="11">
        <v>0.08</v>
      </c>
      <c r="M90" s="11">
        <v>0.08</v>
      </c>
      <c r="N90" s="11">
        <v>0.08</v>
      </c>
      <c r="O90" s="11">
        <v>0.08</v>
      </c>
      <c r="P90" s="11">
        <v>0.08</v>
      </c>
      <c r="Q90" s="11">
        <v>0.08</v>
      </c>
      <c r="R90" s="11">
        <v>0.12</v>
      </c>
      <c r="S90" s="40">
        <f t="shared" si="2"/>
        <v>0.9999999999999999</v>
      </c>
      <c r="T90" s="217"/>
      <c r="U90" s="215">
        <v>0.02</v>
      </c>
      <c r="V90" s="210" t="s">
        <v>297</v>
      </c>
    </row>
    <row r="91" spans="1:22" s="44" customFormat="1" ht="32.25" customHeight="1">
      <c r="A91" s="219"/>
      <c r="B91" s="219"/>
      <c r="C91" s="218"/>
      <c r="D91" s="214"/>
      <c r="E91" s="214"/>
      <c r="F91" s="31" t="s">
        <v>29</v>
      </c>
      <c r="G91" s="38">
        <v>0.08</v>
      </c>
      <c r="H91" s="38">
        <v>0.08</v>
      </c>
      <c r="I91" s="38">
        <v>0.08</v>
      </c>
      <c r="J91" s="38"/>
      <c r="K91" s="38"/>
      <c r="L91" s="38"/>
      <c r="M91" s="38"/>
      <c r="N91" s="38"/>
      <c r="O91" s="38"/>
      <c r="P91" s="38"/>
      <c r="Q91" s="38"/>
      <c r="R91" s="38"/>
      <c r="S91" s="39">
        <f t="shared" si="2"/>
        <v>0.24</v>
      </c>
      <c r="T91" s="217"/>
      <c r="U91" s="215"/>
      <c r="V91" s="211"/>
    </row>
    <row r="92" spans="1:22" s="10" customFormat="1" ht="32.25" customHeight="1">
      <c r="A92" s="219"/>
      <c r="B92" s="219"/>
      <c r="C92" s="218" t="s">
        <v>287</v>
      </c>
      <c r="D92" s="214" t="s">
        <v>145</v>
      </c>
      <c r="E92" s="216"/>
      <c r="F92" s="30" t="s">
        <v>28</v>
      </c>
      <c r="G92" s="11">
        <v>0.08</v>
      </c>
      <c r="H92" s="11">
        <v>0.09</v>
      </c>
      <c r="I92" s="11">
        <v>0.08</v>
      </c>
      <c r="J92" s="11">
        <v>0.08</v>
      </c>
      <c r="K92" s="11">
        <v>0.08</v>
      </c>
      <c r="L92" s="11">
        <v>0.08</v>
      </c>
      <c r="M92" s="11">
        <v>0.08</v>
      </c>
      <c r="N92" s="11">
        <v>0.08</v>
      </c>
      <c r="O92" s="11">
        <v>0.08</v>
      </c>
      <c r="P92" s="11">
        <v>0.09</v>
      </c>
      <c r="Q92" s="11">
        <v>0.09</v>
      </c>
      <c r="R92" s="11">
        <v>0.09</v>
      </c>
      <c r="S92" s="40">
        <f t="shared" si="2"/>
        <v>0.9999999999999999</v>
      </c>
      <c r="T92" s="217"/>
      <c r="U92" s="209">
        <v>0.02</v>
      </c>
      <c r="V92" s="210" t="s">
        <v>298</v>
      </c>
    </row>
    <row r="93" spans="1:22" s="10" customFormat="1" ht="32.25" customHeight="1">
      <c r="A93" s="219"/>
      <c r="B93" s="219"/>
      <c r="C93" s="218"/>
      <c r="D93" s="214"/>
      <c r="E93" s="216"/>
      <c r="F93" s="31" t="s">
        <v>29</v>
      </c>
      <c r="G93" s="38">
        <v>0.08</v>
      </c>
      <c r="H93" s="38">
        <v>0.09</v>
      </c>
      <c r="I93" s="38">
        <v>0.08</v>
      </c>
      <c r="J93" s="38"/>
      <c r="K93" s="38"/>
      <c r="L93" s="38"/>
      <c r="M93" s="38"/>
      <c r="N93" s="38"/>
      <c r="O93" s="38"/>
      <c r="P93" s="38"/>
      <c r="Q93" s="38"/>
      <c r="R93" s="38"/>
      <c r="S93" s="39">
        <f t="shared" si="2"/>
        <v>0.25</v>
      </c>
      <c r="T93" s="217"/>
      <c r="U93" s="209"/>
      <c r="V93" s="210"/>
    </row>
    <row r="94" spans="1:25" ht="15.75">
      <c r="A94" s="228" t="s">
        <v>182</v>
      </c>
      <c r="B94" s="228"/>
      <c r="C94" s="228"/>
      <c r="D94" s="228"/>
      <c r="E94" s="228"/>
      <c r="F94" s="228"/>
      <c r="G94" s="228"/>
      <c r="H94" s="228"/>
      <c r="I94" s="228"/>
      <c r="J94" s="228"/>
      <c r="K94" s="228"/>
      <c r="L94" s="228"/>
      <c r="M94" s="228"/>
      <c r="N94" s="228"/>
      <c r="O94" s="228"/>
      <c r="P94" s="228"/>
      <c r="Q94" s="228"/>
      <c r="R94" s="228"/>
      <c r="S94" s="228"/>
      <c r="T94" s="162">
        <f>SUM(T8:T93)</f>
        <v>0.9999999999999999</v>
      </c>
      <c r="U94" s="162">
        <f>SUM(U8:U93)</f>
        <v>1.0000000000000004</v>
      </c>
      <c r="V94" s="163"/>
      <c r="W94" s="49"/>
      <c r="Y94" s="41"/>
    </row>
    <row r="95" spans="1:53" s="54" customFormat="1" ht="15">
      <c r="A95" s="229" t="s">
        <v>183</v>
      </c>
      <c r="B95" s="229"/>
      <c r="C95" s="229"/>
      <c r="D95" s="229"/>
      <c r="E95" s="229"/>
      <c r="F95" s="229"/>
      <c r="G95" s="229"/>
      <c r="H95" s="229"/>
      <c r="I95" s="229"/>
      <c r="J95" s="229"/>
      <c r="K95" s="229"/>
      <c r="L95" s="229"/>
      <c r="M95" s="229"/>
      <c r="N95" s="229"/>
      <c r="O95" s="229"/>
      <c r="P95" s="229"/>
      <c r="Q95" s="229"/>
      <c r="R95" s="229"/>
      <c r="S95" s="229"/>
      <c r="T95" s="229"/>
      <c r="U95" s="229"/>
      <c r="V95" s="229"/>
      <c r="W95" s="50"/>
      <c r="X95" s="51"/>
      <c r="Y95" s="52"/>
      <c r="Z95" s="51"/>
      <c r="AA95" s="51"/>
      <c r="AB95" s="51"/>
      <c r="AC95" s="51"/>
      <c r="AD95" s="51"/>
      <c r="AE95" s="51"/>
      <c r="AF95" s="51"/>
      <c r="AG95" s="51"/>
      <c r="AH95" s="51"/>
      <c r="AI95" s="51"/>
      <c r="AJ95" s="51"/>
      <c r="AK95" s="51"/>
      <c r="AL95" s="51"/>
      <c r="AM95" s="51"/>
      <c r="AN95" s="51"/>
      <c r="AO95" s="51"/>
      <c r="AP95" s="51"/>
      <c r="AQ95" s="51"/>
      <c r="AR95" s="53"/>
      <c r="AS95" s="53"/>
      <c r="AT95" s="53"/>
      <c r="AU95" s="53"/>
      <c r="AV95" s="53"/>
      <c r="AW95" s="53"/>
      <c r="AX95" s="53"/>
      <c r="AY95" s="53"/>
      <c r="AZ95" s="53"/>
      <c r="BA95" s="53"/>
    </row>
    <row r="96" spans="1:21" ht="15">
      <c r="A96" s="10"/>
      <c r="B96" s="10"/>
      <c r="C96" s="45"/>
      <c r="D96" s="10"/>
      <c r="E96" s="10"/>
      <c r="F96" s="10"/>
      <c r="G96" s="10"/>
      <c r="H96" s="10"/>
      <c r="I96" s="10"/>
      <c r="J96" s="10"/>
      <c r="K96" s="10"/>
      <c r="L96" s="10"/>
      <c r="M96" s="10"/>
      <c r="N96" s="46"/>
      <c r="O96" s="46"/>
      <c r="P96" s="46"/>
      <c r="Q96" s="46"/>
      <c r="R96" s="46"/>
      <c r="S96" s="47"/>
      <c r="T96" s="46"/>
      <c r="U96" s="46"/>
    </row>
    <row r="97" spans="1:21" ht="15">
      <c r="A97" s="10"/>
      <c r="B97" s="10"/>
      <c r="C97" s="45"/>
      <c r="D97" s="10"/>
      <c r="E97" s="10"/>
      <c r="F97" s="10"/>
      <c r="G97" s="10"/>
      <c r="H97" s="10"/>
      <c r="I97" s="10"/>
      <c r="J97" s="10"/>
      <c r="K97" s="10"/>
      <c r="L97" s="10"/>
      <c r="M97" s="10"/>
      <c r="N97" s="46"/>
      <c r="O97" s="46"/>
      <c r="P97" s="46"/>
      <c r="Q97" s="46"/>
      <c r="R97" s="46"/>
      <c r="S97" s="47"/>
      <c r="T97" s="46"/>
      <c r="U97" s="46"/>
    </row>
    <row r="98" spans="1:21" ht="15">
      <c r="A98" s="10"/>
      <c r="B98" s="10"/>
      <c r="C98" s="45"/>
      <c r="D98" s="10"/>
      <c r="E98" s="10"/>
      <c r="F98" s="10"/>
      <c r="G98" s="10"/>
      <c r="H98" s="10"/>
      <c r="I98" s="10"/>
      <c r="J98" s="10"/>
      <c r="K98" s="10"/>
      <c r="L98" s="10"/>
      <c r="M98" s="10"/>
      <c r="N98" s="46"/>
      <c r="O98" s="46"/>
      <c r="P98" s="46"/>
      <c r="Q98" s="46"/>
      <c r="R98" s="46"/>
      <c r="S98" s="47"/>
      <c r="T98" s="46"/>
      <c r="U98" s="46"/>
    </row>
    <row r="99" spans="1:21" ht="15">
      <c r="A99" s="10"/>
      <c r="B99" s="10"/>
      <c r="C99" s="45"/>
      <c r="D99" s="10"/>
      <c r="E99" s="10"/>
      <c r="F99" s="10"/>
      <c r="G99" s="10"/>
      <c r="H99" s="10"/>
      <c r="I99" s="10"/>
      <c r="J99" s="10"/>
      <c r="K99" s="10"/>
      <c r="L99" s="10"/>
      <c r="M99" s="10"/>
      <c r="N99" s="46"/>
      <c r="O99" s="46"/>
      <c r="P99" s="46"/>
      <c r="Q99" s="46"/>
      <c r="R99" s="46"/>
      <c r="S99" s="47"/>
      <c r="T99" s="46"/>
      <c r="U99" s="46"/>
    </row>
    <row r="100" spans="1:21" ht="15">
      <c r="A100" s="10"/>
      <c r="B100" s="10"/>
      <c r="C100" s="45"/>
      <c r="D100" s="10"/>
      <c r="E100" s="10"/>
      <c r="F100" s="10"/>
      <c r="G100" s="10"/>
      <c r="H100" s="10"/>
      <c r="I100" s="10"/>
      <c r="J100" s="10"/>
      <c r="K100" s="10"/>
      <c r="L100" s="10"/>
      <c r="M100" s="10"/>
      <c r="N100" s="46"/>
      <c r="O100" s="46"/>
      <c r="P100" s="46"/>
      <c r="Q100" s="46"/>
      <c r="R100" s="46"/>
      <c r="S100" s="47"/>
      <c r="T100" s="46"/>
      <c r="U100" s="46"/>
    </row>
    <row r="101" spans="1:21" ht="15">
      <c r="A101" s="10"/>
      <c r="B101" s="10"/>
      <c r="C101" s="45"/>
      <c r="D101" s="10"/>
      <c r="E101" s="10"/>
      <c r="F101" s="10"/>
      <c r="G101" s="10"/>
      <c r="H101" s="10"/>
      <c r="I101" s="10"/>
      <c r="J101" s="10"/>
      <c r="K101" s="10"/>
      <c r="L101" s="10"/>
      <c r="M101" s="10"/>
      <c r="N101" s="46"/>
      <c r="O101" s="46"/>
      <c r="P101" s="46"/>
      <c r="Q101" s="46"/>
      <c r="R101" s="46"/>
      <c r="S101" s="47"/>
      <c r="T101" s="46"/>
      <c r="U101" s="46"/>
    </row>
    <row r="102" spans="1:21" ht="15">
      <c r="A102" s="10"/>
      <c r="B102" s="10"/>
      <c r="C102" s="45"/>
      <c r="D102" s="10"/>
      <c r="E102" s="10"/>
      <c r="F102" s="10"/>
      <c r="G102" s="10"/>
      <c r="H102" s="10"/>
      <c r="I102" s="10"/>
      <c r="J102" s="10"/>
      <c r="K102" s="10"/>
      <c r="L102" s="10"/>
      <c r="M102" s="10"/>
      <c r="N102" s="46"/>
      <c r="O102" s="46"/>
      <c r="P102" s="46"/>
      <c r="Q102" s="46"/>
      <c r="R102" s="46"/>
      <c r="S102" s="47"/>
      <c r="T102" s="46"/>
      <c r="U102" s="46"/>
    </row>
    <row r="103" spans="1:21" ht="15">
      <c r="A103" s="10"/>
      <c r="B103" s="10"/>
      <c r="C103" s="45"/>
      <c r="D103" s="10"/>
      <c r="E103" s="10"/>
      <c r="F103" s="10"/>
      <c r="G103" s="10"/>
      <c r="H103" s="10"/>
      <c r="I103" s="10"/>
      <c r="J103" s="10"/>
      <c r="K103" s="10"/>
      <c r="L103" s="10"/>
      <c r="M103" s="10"/>
      <c r="N103" s="46"/>
      <c r="O103" s="46"/>
      <c r="P103" s="46"/>
      <c r="Q103" s="46"/>
      <c r="R103" s="46"/>
      <c r="S103" s="47"/>
      <c r="T103" s="46"/>
      <c r="U103" s="46"/>
    </row>
    <row r="104" spans="1:21" ht="15">
      <c r="A104" s="10"/>
      <c r="B104" s="10"/>
      <c r="C104" s="45"/>
      <c r="D104" s="10"/>
      <c r="E104" s="10"/>
      <c r="F104" s="10"/>
      <c r="G104" s="10"/>
      <c r="H104" s="10"/>
      <c r="I104" s="10"/>
      <c r="J104" s="10"/>
      <c r="K104" s="10"/>
      <c r="L104" s="10"/>
      <c r="M104" s="10"/>
      <c r="N104" s="46"/>
      <c r="O104" s="46"/>
      <c r="P104" s="46"/>
      <c r="Q104" s="46"/>
      <c r="R104" s="46"/>
      <c r="S104" s="47"/>
      <c r="T104" s="46"/>
      <c r="U104" s="46"/>
    </row>
    <row r="105" spans="1:21" ht="15">
      <c r="A105" s="10"/>
      <c r="B105" s="10"/>
      <c r="C105" s="45"/>
      <c r="D105" s="10"/>
      <c r="E105" s="10"/>
      <c r="F105" s="10"/>
      <c r="G105" s="10"/>
      <c r="H105" s="10"/>
      <c r="I105" s="10"/>
      <c r="J105" s="10"/>
      <c r="K105" s="10"/>
      <c r="L105" s="10"/>
      <c r="M105" s="10"/>
      <c r="N105" s="46"/>
      <c r="O105" s="46"/>
      <c r="P105" s="46"/>
      <c r="Q105" s="46"/>
      <c r="R105" s="46"/>
      <c r="S105" s="47"/>
      <c r="T105" s="46"/>
      <c r="U105" s="46"/>
    </row>
    <row r="106" spans="1:21" ht="15">
      <c r="A106" s="10"/>
      <c r="B106" s="10"/>
      <c r="C106" s="45"/>
      <c r="D106" s="10"/>
      <c r="E106" s="10"/>
      <c r="F106" s="10"/>
      <c r="G106" s="10"/>
      <c r="H106" s="10"/>
      <c r="I106" s="10"/>
      <c r="J106" s="10"/>
      <c r="K106" s="10"/>
      <c r="L106" s="10"/>
      <c r="M106" s="10"/>
      <c r="N106" s="46"/>
      <c r="O106" s="46"/>
      <c r="P106" s="46"/>
      <c r="Q106" s="46"/>
      <c r="R106" s="46"/>
      <c r="S106" s="47"/>
      <c r="T106" s="46"/>
      <c r="U106" s="46"/>
    </row>
    <row r="107" spans="1:21" ht="15">
      <c r="A107" s="10"/>
      <c r="B107" s="10"/>
      <c r="C107" s="45"/>
      <c r="D107" s="10"/>
      <c r="E107" s="10"/>
      <c r="F107" s="10"/>
      <c r="G107" s="10"/>
      <c r="H107" s="10"/>
      <c r="I107" s="10"/>
      <c r="J107" s="10"/>
      <c r="K107" s="10"/>
      <c r="L107" s="10"/>
      <c r="M107" s="10"/>
      <c r="N107" s="46"/>
      <c r="O107" s="46"/>
      <c r="P107" s="46"/>
      <c r="Q107" s="46"/>
      <c r="R107" s="46"/>
      <c r="S107" s="47"/>
      <c r="T107" s="46"/>
      <c r="U107" s="46"/>
    </row>
    <row r="108" spans="1:21" ht="15">
      <c r="A108" s="10"/>
      <c r="B108" s="10"/>
      <c r="C108" s="45"/>
      <c r="D108" s="10"/>
      <c r="E108" s="10"/>
      <c r="F108" s="10"/>
      <c r="G108" s="10"/>
      <c r="H108" s="10"/>
      <c r="I108" s="10"/>
      <c r="J108" s="10"/>
      <c r="K108" s="10"/>
      <c r="L108" s="10"/>
      <c r="M108" s="10"/>
      <c r="N108" s="46"/>
      <c r="O108" s="46"/>
      <c r="P108" s="46"/>
      <c r="Q108" s="46"/>
      <c r="R108" s="46"/>
      <c r="S108" s="47"/>
      <c r="T108" s="46"/>
      <c r="U108" s="46"/>
    </row>
    <row r="109" spans="1:21" ht="15">
      <c r="A109" s="10"/>
      <c r="B109" s="10"/>
      <c r="C109" s="45"/>
      <c r="D109" s="10"/>
      <c r="E109" s="10"/>
      <c r="F109" s="10"/>
      <c r="G109" s="10"/>
      <c r="H109" s="10"/>
      <c r="I109" s="10"/>
      <c r="J109" s="10"/>
      <c r="K109" s="10"/>
      <c r="L109" s="10"/>
      <c r="M109" s="10"/>
      <c r="N109" s="46"/>
      <c r="O109" s="46"/>
      <c r="P109" s="46"/>
      <c r="Q109" s="46"/>
      <c r="R109" s="46"/>
      <c r="S109" s="47"/>
      <c r="T109" s="46"/>
      <c r="U109" s="46"/>
    </row>
    <row r="110" spans="1:21" ht="15">
      <c r="A110" s="10"/>
      <c r="B110" s="10"/>
      <c r="C110" s="45"/>
      <c r="D110" s="10"/>
      <c r="E110" s="10"/>
      <c r="F110" s="10"/>
      <c r="G110" s="10"/>
      <c r="H110" s="10"/>
      <c r="I110" s="10"/>
      <c r="J110" s="10"/>
      <c r="K110" s="10"/>
      <c r="L110" s="10"/>
      <c r="M110" s="10"/>
      <c r="N110" s="46"/>
      <c r="O110" s="46"/>
      <c r="P110" s="46"/>
      <c r="Q110" s="46"/>
      <c r="R110" s="46"/>
      <c r="S110" s="47"/>
      <c r="T110" s="46"/>
      <c r="U110" s="46"/>
    </row>
    <row r="111" spans="1:21" ht="15">
      <c r="A111" s="10"/>
      <c r="B111" s="10"/>
      <c r="C111" s="45"/>
      <c r="D111" s="10"/>
      <c r="E111" s="10"/>
      <c r="F111" s="10"/>
      <c r="G111" s="10"/>
      <c r="H111" s="10"/>
      <c r="I111" s="10"/>
      <c r="J111" s="10"/>
      <c r="K111" s="10"/>
      <c r="L111" s="10"/>
      <c r="M111" s="10"/>
      <c r="N111" s="46"/>
      <c r="O111" s="46"/>
      <c r="P111" s="46"/>
      <c r="Q111" s="46"/>
      <c r="R111" s="46"/>
      <c r="S111" s="47"/>
      <c r="T111" s="46"/>
      <c r="U111" s="46"/>
    </row>
    <row r="112" spans="1:21" ht="15">
      <c r="A112" s="10"/>
      <c r="B112" s="10"/>
      <c r="C112" s="45"/>
      <c r="D112" s="10"/>
      <c r="E112" s="10"/>
      <c r="F112" s="10"/>
      <c r="G112" s="10"/>
      <c r="H112" s="10"/>
      <c r="I112" s="10"/>
      <c r="J112" s="10"/>
      <c r="K112" s="10"/>
      <c r="L112" s="10"/>
      <c r="M112" s="10"/>
      <c r="N112" s="46"/>
      <c r="O112" s="46"/>
      <c r="P112" s="46"/>
      <c r="Q112" s="46"/>
      <c r="R112" s="46"/>
      <c r="S112" s="47"/>
      <c r="T112" s="46"/>
      <c r="U112" s="46"/>
    </row>
    <row r="113" spans="1:21" ht="15">
      <c r="A113" s="10"/>
      <c r="B113" s="10"/>
      <c r="C113" s="45"/>
      <c r="D113" s="10"/>
      <c r="E113" s="10"/>
      <c r="F113" s="10"/>
      <c r="G113" s="10"/>
      <c r="H113" s="10"/>
      <c r="I113" s="10"/>
      <c r="J113" s="10"/>
      <c r="K113" s="10"/>
      <c r="L113" s="10"/>
      <c r="M113" s="10"/>
      <c r="N113" s="46"/>
      <c r="O113" s="46"/>
      <c r="P113" s="46"/>
      <c r="Q113" s="46"/>
      <c r="R113" s="46"/>
      <c r="S113" s="47"/>
      <c r="T113" s="46"/>
      <c r="U113" s="46"/>
    </row>
    <row r="114" spans="1:21" ht="15">
      <c r="A114" s="10"/>
      <c r="B114" s="10"/>
      <c r="C114" s="45"/>
      <c r="D114" s="10"/>
      <c r="E114" s="10"/>
      <c r="F114" s="10"/>
      <c r="G114" s="10"/>
      <c r="H114" s="10"/>
      <c r="I114" s="10"/>
      <c r="J114" s="10"/>
      <c r="K114" s="10"/>
      <c r="L114" s="10"/>
      <c r="M114" s="10"/>
      <c r="N114" s="46"/>
      <c r="O114" s="46"/>
      <c r="P114" s="46"/>
      <c r="Q114" s="46"/>
      <c r="R114" s="46"/>
      <c r="S114" s="47"/>
      <c r="T114" s="46"/>
      <c r="U114" s="46"/>
    </row>
    <row r="115" spans="1:21" ht="15">
      <c r="A115" s="10"/>
      <c r="B115" s="10"/>
      <c r="C115" s="45"/>
      <c r="D115" s="10"/>
      <c r="E115" s="10"/>
      <c r="F115" s="10"/>
      <c r="G115" s="10"/>
      <c r="H115" s="10"/>
      <c r="I115" s="10"/>
      <c r="J115" s="10"/>
      <c r="K115" s="10"/>
      <c r="L115" s="10"/>
      <c r="M115" s="10"/>
      <c r="N115" s="46"/>
      <c r="O115" s="46"/>
      <c r="P115" s="46"/>
      <c r="Q115" s="46"/>
      <c r="R115" s="46"/>
      <c r="S115" s="47"/>
      <c r="T115" s="46"/>
      <c r="U115" s="46"/>
    </row>
    <row r="116" spans="1:21" ht="15">
      <c r="A116" s="10"/>
      <c r="B116" s="10"/>
      <c r="C116" s="45"/>
      <c r="D116" s="10"/>
      <c r="E116" s="10"/>
      <c r="F116" s="10"/>
      <c r="G116" s="10"/>
      <c r="H116" s="10"/>
      <c r="I116" s="10"/>
      <c r="J116" s="10"/>
      <c r="K116" s="10"/>
      <c r="L116" s="10"/>
      <c r="M116" s="10"/>
      <c r="N116" s="46"/>
      <c r="O116" s="46"/>
      <c r="P116" s="46"/>
      <c r="Q116" s="46"/>
      <c r="R116" s="46"/>
      <c r="S116" s="47"/>
      <c r="T116" s="46"/>
      <c r="U116" s="46"/>
    </row>
    <row r="117" spans="1:21" ht="15">
      <c r="A117" s="10"/>
      <c r="B117" s="10"/>
      <c r="C117" s="45"/>
      <c r="D117" s="10"/>
      <c r="E117" s="10"/>
      <c r="F117" s="10"/>
      <c r="G117" s="10"/>
      <c r="H117" s="10"/>
      <c r="I117" s="10"/>
      <c r="J117" s="10"/>
      <c r="K117" s="10"/>
      <c r="L117" s="10"/>
      <c r="M117" s="10"/>
      <c r="N117" s="46"/>
      <c r="O117" s="46"/>
      <c r="P117" s="46"/>
      <c r="Q117" s="46"/>
      <c r="R117" s="46"/>
      <c r="S117" s="47"/>
      <c r="T117" s="46"/>
      <c r="U117" s="46"/>
    </row>
    <row r="118" spans="1:21" ht="15">
      <c r="A118" s="10"/>
      <c r="B118" s="10"/>
      <c r="C118" s="45"/>
      <c r="D118" s="10"/>
      <c r="E118" s="10"/>
      <c r="F118" s="10"/>
      <c r="G118" s="10"/>
      <c r="H118" s="10"/>
      <c r="I118" s="10"/>
      <c r="J118" s="10"/>
      <c r="K118" s="10"/>
      <c r="L118" s="10"/>
      <c r="M118" s="10"/>
      <c r="N118" s="46"/>
      <c r="O118" s="46"/>
      <c r="P118" s="46"/>
      <c r="Q118" s="46"/>
      <c r="R118" s="46"/>
      <c r="S118" s="47"/>
      <c r="T118" s="46"/>
      <c r="U118" s="46"/>
    </row>
    <row r="119" spans="1:21" ht="15">
      <c r="A119" s="10"/>
      <c r="B119" s="10"/>
      <c r="C119" s="45"/>
      <c r="D119" s="10"/>
      <c r="E119" s="10"/>
      <c r="F119" s="10"/>
      <c r="G119" s="10"/>
      <c r="H119" s="10"/>
      <c r="I119" s="10"/>
      <c r="J119" s="10"/>
      <c r="K119" s="10"/>
      <c r="L119" s="10"/>
      <c r="M119" s="10"/>
      <c r="N119" s="46"/>
      <c r="O119" s="46"/>
      <c r="P119" s="46"/>
      <c r="Q119" s="46"/>
      <c r="R119" s="46"/>
      <c r="S119" s="47"/>
      <c r="T119" s="46"/>
      <c r="U119" s="46"/>
    </row>
    <row r="120" spans="1:21" ht="15">
      <c r="A120" s="10"/>
      <c r="B120" s="10"/>
      <c r="C120" s="45"/>
      <c r="D120" s="10"/>
      <c r="E120" s="10"/>
      <c r="F120" s="10"/>
      <c r="G120" s="10"/>
      <c r="H120" s="10"/>
      <c r="I120" s="10"/>
      <c r="J120" s="10"/>
      <c r="K120" s="10"/>
      <c r="L120" s="10"/>
      <c r="M120" s="10"/>
      <c r="N120" s="46"/>
      <c r="O120" s="46"/>
      <c r="P120" s="46"/>
      <c r="Q120" s="46"/>
      <c r="R120" s="46"/>
      <c r="S120" s="47"/>
      <c r="T120" s="46"/>
      <c r="U120" s="46"/>
    </row>
    <row r="121" spans="1:21" ht="15">
      <c r="A121" s="10"/>
      <c r="B121" s="10"/>
      <c r="C121" s="45"/>
      <c r="D121" s="10"/>
      <c r="E121" s="10"/>
      <c r="F121" s="10"/>
      <c r="G121" s="10"/>
      <c r="H121" s="10"/>
      <c r="I121" s="10"/>
      <c r="J121" s="10"/>
      <c r="K121" s="10"/>
      <c r="L121" s="10"/>
      <c r="M121" s="10"/>
      <c r="N121" s="46"/>
      <c r="O121" s="46"/>
      <c r="P121" s="46"/>
      <c r="Q121" s="46"/>
      <c r="R121" s="46"/>
      <c r="S121" s="47"/>
      <c r="T121" s="46"/>
      <c r="U121" s="46"/>
    </row>
    <row r="122" spans="1:21" ht="15">
      <c r="A122" s="10"/>
      <c r="B122" s="10"/>
      <c r="C122" s="45"/>
      <c r="D122" s="10"/>
      <c r="E122" s="10"/>
      <c r="F122" s="10"/>
      <c r="G122" s="10"/>
      <c r="H122" s="10"/>
      <c r="I122" s="10"/>
      <c r="J122" s="10"/>
      <c r="K122" s="10"/>
      <c r="L122" s="10"/>
      <c r="M122" s="10"/>
      <c r="N122" s="46"/>
      <c r="O122" s="46"/>
      <c r="P122" s="46"/>
      <c r="Q122" s="46"/>
      <c r="R122" s="46"/>
      <c r="S122" s="47"/>
      <c r="T122" s="46"/>
      <c r="U122" s="46"/>
    </row>
    <row r="123" spans="1:21" ht="15">
      <c r="A123" s="10"/>
      <c r="B123" s="10"/>
      <c r="C123" s="45"/>
      <c r="D123" s="10"/>
      <c r="E123" s="10"/>
      <c r="F123" s="10"/>
      <c r="G123" s="10"/>
      <c r="H123" s="10"/>
      <c r="I123" s="10"/>
      <c r="J123" s="10"/>
      <c r="K123" s="10"/>
      <c r="L123" s="10"/>
      <c r="M123" s="10"/>
      <c r="N123" s="46"/>
      <c r="O123" s="46"/>
      <c r="P123" s="46"/>
      <c r="Q123" s="46"/>
      <c r="R123" s="46"/>
      <c r="S123" s="47"/>
      <c r="T123" s="46"/>
      <c r="U123" s="46"/>
    </row>
    <row r="124" spans="1:21" ht="15">
      <c r="A124" s="10"/>
      <c r="B124" s="10"/>
      <c r="C124" s="45"/>
      <c r="D124" s="10"/>
      <c r="E124" s="10"/>
      <c r="F124" s="10"/>
      <c r="G124" s="10"/>
      <c r="H124" s="10"/>
      <c r="I124" s="10"/>
      <c r="J124" s="10"/>
      <c r="K124" s="10"/>
      <c r="L124" s="10"/>
      <c r="M124" s="10"/>
      <c r="N124" s="46"/>
      <c r="O124" s="46"/>
      <c r="P124" s="46"/>
      <c r="Q124" s="46"/>
      <c r="R124" s="46"/>
      <c r="S124" s="47"/>
      <c r="T124" s="46"/>
      <c r="U124" s="46"/>
    </row>
    <row r="125" spans="1:21" ht="15">
      <c r="A125" s="10"/>
      <c r="B125" s="10"/>
      <c r="C125" s="45"/>
      <c r="D125" s="10"/>
      <c r="E125" s="10"/>
      <c r="F125" s="10"/>
      <c r="G125" s="10"/>
      <c r="H125" s="10"/>
      <c r="I125" s="10"/>
      <c r="J125" s="10"/>
      <c r="K125" s="10"/>
      <c r="L125" s="10"/>
      <c r="M125" s="10"/>
      <c r="N125" s="46"/>
      <c r="O125" s="46"/>
      <c r="P125" s="46"/>
      <c r="Q125" s="46"/>
      <c r="R125" s="46"/>
      <c r="S125" s="47"/>
      <c r="T125" s="46"/>
      <c r="U125" s="46"/>
    </row>
    <row r="126" spans="1:21" ht="15">
      <c r="A126" s="10"/>
      <c r="B126" s="10"/>
      <c r="C126" s="45"/>
      <c r="D126" s="10"/>
      <c r="E126" s="10"/>
      <c r="F126" s="10"/>
      <c r="G126" s="10"/>
      <c r="H126" s="10"/>
      <c r="I126" s="10"/>
      <c r="J126" s="10"/>
      <c r="K126" s="10"/>
      <c r="L126" s="10"/>
      <c r="M126" s="10"/>
      <c r="N126" s="46"/>
      <c r="O126" s="46"/>
      <c r="P126" s="46"/>
      <c r="Q126" s="46"/>
      <c r="R126" s="46"/>
      <c r="S126" s="47"/>
      <c r="T126" s="46"/>
      <c r="U126" s="46"/>
    </row>
    <row r="127" spans="1:21" ht="15">
      <c r="A127" s="10"/>
      <c r="B127" s="10"/>
      <c r="C127" s="45"/>
      <c r="D127" s="10"/>
      <c r="E127" s="10"/>
      <c r="F127" s="10"/>
      <c r="G127" s="10"/>
      <c r="H127" s="10"/>
      <c r="I127" s="10"/>
      <c r="J127" s="10"/>
      <c r="K127" s="10"/>
      <c r="L127" s="10"/>
      <c r="M127" s="10"/>
      <c r="N127" s="46"/>
      <c r="O127" s="46"/>
      <c r="P127" s="46"/>
      <c r="Q127" s="46"/>
      <c r="R127" s="46"/>
      <c r="S127" s="47"/>
      <c r="T127" s="46"/>
      <c r="U127" s="46"/>
    </row>
    <row r="128" spans="1:21" ht="15">
      <c r="A128" s="10"/>
      <c r="B128" s="10"/>
      <c r="C128" s="45"/>
      <c r="D128" s="10"/>
      <c r="E128" s="10"/>
      <c r="F128" s="10"/>
      <c r="G128" s="10"/>
      <c r="H128" s="10"/>
      <c r="I128" s="10"/>
      <c r="J128" s="10"/>
      <c r="K128" s="10"/>
      <c r="L128" s="10"/>
      <c r="M128" s="10"/>
      <c r="N128" s="46"/>
      <c r="O128" s="46"/>
      <c r="P128" s="46"/>
      <c r="Q128" s="46"/>
      <c r="R128" s="46"/>
      <c r="S128" s="47"/>
      <c r="T128" s="46"/>
      <c r="U128" s="46"/>
    </row>
    <row r="129" spans="1:21" ht="15">
      <c r="A129" s="10"/>
      <c r="B129" s="10"/>
      <c r="C129" s="45"/>
      <c r="D129" s="10"/>
      <c r="E129" s="10"/>
      <c r="F129" s="10"/>
      <c r="G129" s="10"/>
      <c r="H129" s="10"/>
      <c r="I129" s="10"/>
      <c r="J129" s="10"/>
      <c r="K129" s="10"/>
      <c r="L129" s="10"/>
      <c r="M129" s="10"/>
      <c r="N129" s="46"/>
      <c r="O129" s="46"/>
      <c r="P129" s="46"/>
      <c r="Q129" s="46"/>
      <c r="R129" s="46"/>
      <c r="S129" s="47"/>
      <c r="T129" s="46"/>
      <c r="U129" s="46"/>
    </row>
    <row r="130" spans="1:21" ht="15">
      <c r="A130" s="10"/>
      <c r="B130" s="10"/>
      <c r="C130" s="45"/>
      <c r="D130" s="10"/>
      <c r="E130" s="10"/>
      <c r="F130" s="10"/>
      <c r="G130" s="10"/>
      <c r="H130" s="10"/>
      <c r="I130" s="10"/>
      <c r="J130" s="10"/>
      <c r="K130" s="10"/>
      <c r="L130" s="10"/>
      <c r="M130" s="10"/>
      <c r="N130" s="46"/>
      <c r="O130" s="46"/>
      <c r="P130" s="46"/>
      <c r="Q130" s="46"/>
      <c r="R130" s="46"/>
      <c r="S130" s="47"/>
      <c r="T130" s="46"/>
      <c r="U130" s="46"/>
    </row>
    <row r="131" spans="1:21" ht="15">
      <c r="A131" s="10"/>
      <c r="B131" s="10"/>
      <c r="C131" s="45"/>
      <c r="D131" s="10"/>
      <c r="E131" s="10"/>
      <c r="F131" s="10"/>
      <c r="G131" s="10"/>
      <c r="H131" s="10"/>
      <c r="I131" s="10"/>
      <c r="J131" s="10"/>
      <c r="K131" s="10"/>
      <c r="L131" s="10"/>
      <c r="M131" s="10"/>
      <c r="N131" s="46"/>
      <c r="O131" s="46"/>
      <c r="P131" s="46"/>
      <c r="Q131" s="46"/>
      <c r="R131" s="46"/>
      <c r="S131" s="47"/>
      <c r="T131" s="46"/>
      <c r="U131" s="46"/>
    </row>
    <row r="132" spans="1:21" ht="15">
      <c r="A132" s="10"/>
      <c r="B132" s="10"/>
      <c r="C132" s="45"/>
      <c r="D132" s="10"/>
      <c r="E132" s="10"/>
      <c r="F132" s="10"/>
      <c r="G132" s="10"/>
      <c r="H132" s="10"/>
      <c r="I132" s="10"/>
      <c r="J132" s="10"/>
      <c r="K132" s="10"/>
      <c r="L132" s="10"/>
      <c r="M132" s="10"/>
      <c r="N132" s="46"/>
      <c r="O132" s="46"/>
      <c r="P132" s="46"/>
      <c r="Q132" s="46"/>
      <c r="R132" s="46"/>
      <c r="S132" s="47"/>
      <c r="T132" s="46"/>
      <c r="U132" s="46"/>
    </row>
    <row r="133" spans="1:21" ht="15">
      <c r="A133" s="10"/>
      <c r="B133" s="10"/>
      <c r="C133" s="45"/>
      <c r="D133" s="10"/>
      <c r="E133" s="10"/>
      <c r="F133" s="10"/>
      <c r="G133" s="10"/>
      <c r="H133" s="10"/>
      <c r="I133" s="10"/>
      <c r="J133" s="10"/>
      <c r="K133" s="10"/>
      <c r="L133" s="10"/>
      <c r="M133" s="10"/>
      <c r="N133" s="46"/>
      <c r="O133" s="46"/>
      <c r="P133" s="46"/>
      <c r="Q133" s="46"/>
      <c r="R133" s="46"/>
      <c r="S133" s="47"/>
      <c r="T133" s="46"/>
      <c r="U133" s="46"/>
    </row>
    <row r="134" spans="1:21" ht="15">
      <c r="A134" s="10"/>
      <c r="B134" s="10"/>
      <c r="C134" s="45"/>
      <c r="D134" s="10"/>
      <c r="E134" s="10"/>
      <c r="F134" s="10"/>
      <c r="G134" s="10"/>
      <c r="H134" s="10"/>
      <c r="I134" s="10"/>
      <c r="J134" s="10"/>
      <c r="K134" s="10"/>
      <c r="L134" s="10"/>
      <c r="M134" s="10"/>
      <c r="N134" s="46"/>
      <c r="O134" s="46"/>
      <c r="P134" s="46"/>
      <c r="Q134" s="46"/>
      <c r="R134" s="46"/>
      <c r="S134" s="47"/>
      <c r="T134" s="46"/>
      <c r="U134" s="46"/>
    </row>
    <row r="135" spans="1:21" ht="15">
      <c r="A135" s="10"/>
      <c r="B135" s="10"/>
      <c r="C135" s="45"/>
      <c r="D135" s="10"/>
      <c r="E135" s="10"/>
      <c r="F135" s="10"/>
      <c r="G135" s="10"/>
      <c r="H135" s="10"/>
      <c r="I135" s="10"/>
      <c r="J135" s="10"/>
      <c r="K135" s="10"/>
      <c r="L135" s="10"/>
      <c r="M135" s="10"/>
      <c r="N135" s="46"/>
      <c r="O135" s="46"/>
      <c r="P135" s="46"/>
      <c r="Q135" s="46"/>
      <c r="R135" s="46"/>
      <c r="S135" s="47"/>
      <c r="T135" s="46"/>
      <c r="U135" s="46"/>
    </row>
    <row r="136" spans="1:21" ht="15">
      <c r="A136" s="10"/>
      <c r="B136" s="10"/>
      <c r="C136" s="45"/>
      <c r="D136" s="10"/>
      <c r="E136" s="10"/>
      <c r="F136" s="10"/>
      <c r="G136" s="10"/>
      <c r="H136" s="10"/>
      <c r="I136" s="10"/>
      <c r="J136" s="10"/>
      <c r="K136" s="10"/>
      <c r="L136" s="10"/>
      <c r="M136" s="10"/>
      <c r="N136" s="46"/>
      <c r="O136" s="46"/>
      <c r="P136" s="46"/>
      <c r="Q136" s="46"/>
      <c r="R136" s="46"/>
      <c r="S136" s="47"/>
      <c r="T136" s="46"/>
      <c r="U136" s="46"/>
    </row>
    <row r="137" spans="1:21" ht="15">
      <c r="A137" s="10"/>
      <c r="B137" s="10"/>
      <c r="C137" s="45"/>
      <c r="D137" s="10"/>
      <c r="E137" s="10"/>
      <c r="F137" s="10"/>
      <c r="G137" s="10"/>
      <c r="H137" s="10"/>
      <c r="I137" s="10"/>
      <c r="J137" s="10"/>
      <c r="K137" s="10"/>
      <c r="L137" s="10"/>
      <c r="M137" s="10"/>
      <c r="N137" s="46"/>
      <c r="O137" s="46"/>
      <c r="P137" s="46"/>
      <c r="Q137" s="46"/>
      <c r="R137" s="46"/>
      <c r="S137" s="47"/>
      <c r="T137" s="46"/>
      <c r="U137" s="46"/>
    </row>
    <row r="138" spans="1:21" ht="15">
      <c r="A138" s="10"/>
      <c r="B138" s="10"/>
      <c r="C138" s="45"/>
      <c r="D138" s="10"/>
      <c r="E138" s="10"/>
      <c r="F138" s="10"/>
      <c r="G138" s="10"/>
      <c r="H138" s="10"/>
      <c r="I138" s="10"/>
      <c r="J138" s="10"/>
      <c r="K138" s="10"/>
      <c r="L138" s="10"/>
      <c r="M138" s="10"/>
      <c r="N138" s="46"/>
      <c r="O138" s="46"/>
      <c r="P138" s="46"/>
      <c r="Q138" s="46"/>
      <c r="R138" s="46"/>
      <c r="S138" s="47"/>
      <c r="T138" s="46"/>
      <c r="U138" s="46"/>
    </row>
    <row r="139" spans="1:21" ht="15">
      <c r="A139" s="10"/>
      <c r="B139" s="10"/>
      <c r="C139" s="45"/>
      <c r="D139" s="10"/>
      <c r="E139" s="10"/>
      <c r="F139" s="10"/>
      <c r="G139" s="10"/>
      <c r="H139" s="10"/>
      <c r="I139" s="10"/>
      <c r="J139" s="10"/>
      <c r="K139" s="10"/>
      <c r="L139" s="10"/>
      <c r="M139" s="10"/>
      <c r="N139" s="46"/>
      <c r="O139" s="46"/>
      <c r="P139" s="46"/>
      <c r="Q139" s="46"/>
      <c r="R139" s="46"/>
      <c r="S139" s="47"/>
      <c r="T139" s="46"/>
      <c r="U139" s="46"/>
    </row>
    <row r="140" spans="1:21" ht="15">
      <c r="A140" s="10"/>
      <c r="B140" s="10"/>
      <c r="C140" s="45"/>
      <c r="D140" s="10"/>
      <c r="E140" s="10"/>
      <c r="F140" s="10"/>
      <c r="G140" s="10"/>
      <c r="H140" s="10"/>
      <c r="I140" s="10"/>
      <c r="J140" s="10"/>
      <c r="K140" s="10"/>
      <c r="L140" s="10"/>
      <c r="M140" s="10"/>
      <c r="N140" s="46"/>
      <c r="O140" s="46"/>
      <c r="P140" s="46"/>
      <c r="Q140" s="46"/>
      <c r="R140" s="46"/>
      <c r="S140" s="47"/>
      <c r="T140" s="46"/>
      <c r="U140" s="46"/>
    </row>
    <row r="141" spans="1:21" ht="15">
      <c r="A141" s="10"/>
      <c r="B141" s="10"/>
      <c r="C141" s="45"/>
      <c r="D141" s="10"/>
      <c r="E141" s="10"/>
      <c r="F141" s="10"/>
      <c r="G141" s="10"/>
      <c r="H141" s="10"/>
      <c r="I141" s="10"/>
      <c r="J141" s="10"/>
      <c r="K141" s="10"/>
      <c r="L141" s="10"/>
      <c r="M141" s="10"/>
      <c r="N141" s="46"/>
      <c r="O141" s="46"/>
      <c r="P141" s="46"/>
      <c r="Q141" s="46"/>
      <c r="R141" s="46"/>
      <c r="S141" s="47"/>
      <c r="T141" s="46"/>
      <c r="U141" s="46"/>
    </row>
    <row r="142" spans="1:21" ht="15">
      <c r="A142" s="10"/>
      <c r="B142" s="10"/>
      <c r="C142" s="45"/>
      <c r="D142" s="10"/>
      <c r="E142" s="10"/>
      <c r="F142" s="10"/>
      <c r="G142" s="10"/>
      <c r="H142" s="10"/>
      <c r="I142" s="10"/>
      <c r="J142" s="10"/>
      <c r="K142" s="10"/>
      <c r="L142" s="10"/>
      <c r="M142" s="10"/>
      <c r="N142" s="46"/>
      <c r="O142" s="46"/>
      <c r="P142" s="46"/>
      <c r="Q142" s="46"/>
      <c r="R142" s="46"/>
      <c r="S142" s="47"/>
      <c r="T142" s="46"/>
      <c r="U142" s="46"/>
    </row>
    <row r="143" spans="1:21" ht="15">
      <c r="A143" s="10"/>
      <c r="B143" s="10"/>
      <c r="C143" s="45"/>
      <c r="D143" s="10"/>
      <c r="E143" s="10"/>
      <c r="F143" s="10"/>
      <c r="G143" s="10"/>
      <c r="H143" s="10"/>
      <c r="I143" s="10"/>
      <c r="J143" s="10"/>
      <c r="K143" s="10"/>
      <c r="L143" s="10"/>
      <c r="M143" s="10"/>
      <c r="N143" s="46"/>
      <c r="O143" s="46"/>
      <c r="P143" s="46"/>
      <c r="Q143" s="46"/>
      <c r="R143" s="46"/>
      <c r="S143" s="47"/>
      <c r="T143" s="46"/>
      <c r="U143" s="46"/>
    </row>
    <row r="144" spans="1:21" ht="15">
      <c r="A144" s="10"/>
      <c r="B144" s="10"/>
      <c r="C144" s="45"/>
      <c r="D144" s="10"/>
      <c r="E144" s="10"/>
      <c r="F144" s="10"/>
      <c r="G144" s="10"/>
      <c r="H144" s="10"/>
      <c r="I144" s="10"/>
      <c r="J144" s="10"/>
      <c r="K144" s="10"/>
      <c r="L144" s="10"/>
      <c r="M144" s="10"/>
      <c r="N144" s="46"/>
      <c r="O144" s="46"/>
      <c r="P144" s="46"/>
      <c r="Q144" s="46"/>
      <c r="R144" s="46"/>
      <c r="S144" s="47"/>
      <c r="T144" s="46"/>
      <c r="U144" s="46"/>
    </row>
    <row r="145" spans="1:21" ht="15">
      <c r="A145" s="10"/>
      <c r="B145" s="10"/>
      <c r="C145" s="45"/>
      <c r="D145" s="10"/>
      <c r="E145" s="10"/>
      <c r="F145" s="10"/>
      <c r="G145" s="10"/>
      <c r="H145" s="10"/>
      <c r="I145" s="10"/>
      <c r="J145" s="10"/>
      <c r="K145" s="10"/>
      <c r="L145" s="10"/>
      <c r="M145" s="10"/>
      <c r="N145" s="46"/>
      <c r="O145" s="46"/>
      <c r="P145" s="46"/>
      <c r="Q145" s="46"/>
      <c r="R145" s="46"/>
      <c r="S145" s="47"/>
      <c r="T145" s="46"/>
      <c r="U145" s="46"/>
    </row>
    <row r="146" spans="1:21" ht="15">
      <c r="A146" s="10"/>
      <c r="B146" s="10"/>
      <c r="C146" s="45"/>
      <c r="D146" s="10"/>
      <c r="E146" s="10"/>
      <c r="F146" s="10"/>
      <c r="G146" s="10"/>
      <c r="H146" s="10"/>
      <c r="I146" s="10"/>
      <c r="J146" s="10"/>
      <c r="K146" s="10"/>
      <c r="L146" s="10"/>
      <c r="M146" s="10"/>
      <c r="N146" s="46"/>
      <c r="O146" s="46"/>
      <c r="P146" s="46"/>
      <c r="Q146" s="46"/>
      <c r="R146" s="46"/>
      <c r="S146" s="47"/>
      <c r="T146" s="46"/>
      <c r="U146" s="46"/>
    </row>
    <row r="147" spans="1:21" ht="15">
      <c r="A147" s="10"/>
      <c r="B147" s="10"/>
      <c r="C147" s="45"/>
      <c r="D147" s="10"/>
      <c r="E147" s="10"/>
      <c r="F147" s="10"/>
      <c r="G147" s="10"/>
      <c r="H147" s="10"/>
      <c r="I147" s="10"/>
      <c r="J147" s="10"/>
      <c r="K147" s="10"/>
      <c r="L147" s="10"/>
      <c r="M147" s="10"/>
      <c r="N147" s="46"/>
      <c r="O147" s="46"/>
      <c r="P147" s="46"/>
      <c r="Q147" s="46"/>
      <c r="R147" s="46"/>
      <c r="S147" s="47"/>
      <c r="T147" s="46"/>
      <c r="U147" s="46"/>
    </row>
    <row r="148" spans="1:21" ht="15">
      <c r="A148" s="10"/>
      <c r="B148" s="10"/>
      <c r="C148" s="45"/>
      <c r="D148" s="10"/>
      <c r="E148" s="10"/>
      <c r="F148" s="10"/>
      <c r="G148" s="10"/>
      <c r="H148" s="10"/>
      <c r="I148" s="10"/>
      <c r="J148" s="10"/>
      <c r="K148" s="10"/>
      <c r="L148" s="10"/>
      <c r="M148" s="10"/>
      <c r="N148" s="46"/>
      <c r="O148" s="46"/>
      <c r="P148" s="46"/>
      <c r="Q148" s="46"/>
      <c r="R148" s="46"/>
      <c r="S148" s="47"/>
      <c r="T148" s="46"/>
      <c r="U148" s="46"/>
    </row>
    <row r="149" spans="1:21" ht="15">
      <c r="A149" s="10"/>
      <c r="B149" s="10"/>
      <c r="C149" s="45"/>
      <c r="D149" s="10"/>
      <c r="E149" s="10"/>
      <c r="F149" s="10"/>
      <c r="G149" s="10"/>
      <c r="H149" s="10"/>
      <c r="I149" s="10"/>
      <c r="J149" s="10"/>
      <c r="K149" s="10"/>
      <c r="L149" s="10"/>
      <c r="M149" s="10"/>
      <c r="N149" s="46"/>
      <c r="O149" s="46"/>
      <c r="P149" s="46"/>
      <c r="Q149" s="46"/>
      <c r="R149" s="46"/>
      <c r="S149" s="47"/>
      <c r="T149" s="46"/>
      <c r="U149" s="46"/>
    </row>
    <row r="150" spans="1:21" ht="15">
      <c r="A150" s="10"/>
      <c r="B150" s="10"/>
      <c r="C150" s="45"/>
      <c r="D150" s="10"/>
      <c r="E150" s="10"/>
      <c r="F150" s="10"/>
      <c r="G150" s="10"/>
      <c r="H150" s="10"/>
      <c r="I150" s="10"/>
      <c r="J150" s="10"/>
      <c r="K150" s="10"/>
      <c r="L150" s="10"/>
      <c r="M150" s="10"/>
      <c r="N150" s="46"/>
      <c r="O150" s="46"/>
      <c r="P150" s="46"/>
      <c r="Q150" s="46"/>
      <c r="R150" s="46"/>
      <c r="S150" s="47"/>
      <c r="T150" s="46"/>
      <c r="U150" s="46"/>
    </row>
    <row r="151" spans="1:21" ht="15">
      <c r="A151" s="10"/>
      <c r="B151" s="10"/>
      <c r="C151" s="45"/>
      <c r="D151" s="10"/>
      <c r="E151" s="10"/>
      <c r="F151" s="10"/>
      <c r="G151" s="10"/>
      <c r="H151" s="10"/>
      <c r="I151" s="10"/>
      <c r="J151" s="10"/>
      <c r="K151" s="10"/>
      <c r="L151" s="10"/>
      <c r="M151" s="10"/>
      <c r="N151" s="46"/>
      <c r="O151" s="46"/>
      <c r="P151" s="46"/>
      <c r="Q151" s="46"/>
      <c r="R151" s="46"/>
      <c r="S151" s="47"/>
      <c r="T151" s="46"/>
      <c r="U151" s="46"/>
    </row>
    <row r="152" spans="1:21" ht="15">
      <c r="A152" s="10"/>
      <c r="B152" s="10"/>
      <c r="C152" s="45"/>
      <c r="D152" s="10"/>
      <c r="E152" s="10"/>
      <c r="F152" s="10"/>
      <c r="G152" s="10"/>
      <c r="H152" s="10"/>
      <c r="I152" s="10"/>
      <c r="J152" s="10"/>
      <c r="K152" s="10"/>
      <c r="L152" s="10"/>
      <c r="M152" s="10"/>
      <c r="N152" s="46"/>
      <c r="O152" s="46"/>
      <c r="P152" s="46"/>
      <c r="Q152" s="46"/>
      <c r="R152" s="46"/>
      <c r="S152" s="47"/>
      <c r="T152" s="46"/>
      <c r="U152" s="46"/>
    </row>
    <row r="153" spans="1:21" ht="15">
      <c r="A153" s="10"/>
      <c r="B153" s="10"/>
      <c r="C153" s="45"/>
      <c r="D153" s="10"/>
      <c r="E153" s="10"/>
      <c r="F153" s="10"/>
      <c r="G153" s="10"/>
      <c r="H153" s="10"/>
      <c r="I153" s="10"/>
      <c r="J153" s="10"/>
      <c r="K153" s="10"/>
      <c r="L153" s="10"/>
      <c r="M153" s="10"/>
      <c r="N153" s="46"/>
      <c r="O153" s="46"/>
      <c r="P153" s="46"/>
      <c r="Q153" s="46"/>
      <c r="R153" s="46"/>
      <c r="S153" s="47"/>
      <c r="T153" s="46"/>
      <c r="U153" s="46"/>
    </row>
    <row r="154" spans="1:21" ht="15">
      <c r="A154" s="10"/>
      <c r="B154" s="10"/>
      <c r="C154" s="45"/>
      <c r="D154" s="10"/>
      <c r="E154" s="10"/>
      <c r="F154" s="10"/>
      <c r="G154" s="10"/>
      <c r="H154" s="10"/>
      <c r="I154" s="10"/>
      <c r="J154" s="10"/>
      <c r="K154" s="10"/>
      <c r="L154" s="10"/>
      <c r="M154" s="10"/>
      <c r="N154" s="46"/>
      <c r="O154" s="46"/>
      <c r="P154" s="46"/>
      <c r="Q154" s="46"/>
      <c r="R154" s="46"/>
      <c r="S154" s="47"/>
      <c r="T154" s="46"/>
      <c r="U154" s="46"/>
    </row>
    <row r="155" spans="1:21" ht="15">
      <c r="A155" s="10"/>
      <c r="B155" s="10"/>
      <c r="C155" s="45"/>
      <c r="D155" s="10"/>
      <c r="E155" s="10"/>
      <c r="F155" s="10"/>
      <c r="G155" s="10"/>
      <c r="H155" s="10"/>
      <c r="I155" s="10"/>
      <c r="J155" s="10"/>
      <c r="K155" s="10"/>
      <c r="L155" s="10"/>
      <c r="M155" s="10"/>
      <c r="N155" s="46"/>
      <c r="O155" s="46"/>
      <c r="P155" s="46"/>
      <c r="Q155" s="46"/>
      <c r="R155" s="46"/>
      <c r="S155" s="47"/>
      <c r="T155" s="46"/>
      <c r="U155" s="46"/>
    </row>
    <row r="156" spans="3:14" ht="15">
      <c r="C156" s="45"/>
      <c r="D156" s="10"/>
      <c r="E156" s="10"/>
      <c r="F156" s="10"/>
      <c r="G156" s="10"/>
      <c r="H156" s="10"/>
      <c r="I156" s="10"/>
      <c r="J156" s="10"/>
      <c r="K156" s="10"/>
      <c r="L156" s="10"/>
      <c r="M156" s="10"/>
      <c r="N156" s="46"/>
    </row>
    <row r="157" spans="3:14" ht="15">
      <c r="C157" s="45"/>
      <c r="D157" s="10"/>
      <c r="E157" s="10"/>
      <c r="F157" s="10"/>
      <c r="G157" s="10"/>
      <c r="H157" s="10"/>
      <c r="I157" s="10"/>
      <c r="J157" s="10"/>
      <c r="K157" s="10"/>
      <c r="L157" s="10"/>
      <c r="M157" s="10"/>
      <c r="N157" s="46"/>
    </row>
    <row r="158" spans="3:14" ht="15">
      <c r="C158" s="45"/>
      <c r="D158" s="10"/>
      <c r="E158" s="10"/>
      <c r="F158" s="10"/>
      <c r="G158" s="10"/>
      <c r="H158" s="10"/>
      <c r="I158" s="10"/>
      <c r="J158" s="10"/>
      <c r="K158" s="10"/>
      <c r="L158" s="10"/>
      <c r="M158" s="10"/>
      <c r="N158" s="46"/>
    </row>
    <row r="159" spans="3:14" ht="15">
      <c r="C159" s="45"/>
      <c r="D159" s="10"/>
      <c r="E159" s="10"/>
      <c r="F159" s="10"/>
      <c r="G159" s="10"/>
      <c r="H159" s="10"/>
      <c r="I159" s="10"/>
      <c r="J159" s="10"/>
      <c r="K159" s="10"/>
      <c r="L159" s="10"/>
      <c r="M159" s="10"/>
      <c r="N159" s="46"/>
    </row>
  </sheetData>
  <mergeCells count="242">
    <mergeCell ref="A94:S94"/>
    <mergeCell ref="A95:V95"/>
    <mergeCell ref="U74:U75"/>
    <mergeCell ref="U76:U77"/>
    <mergeCell ref="U80:U81"/>
    <mergeCell ref="C74:C75"/>
    <mergeCell ref="B66:B75"/>
    <mergeCell ref="C82:C83"/>
    <mergeCell ref="D82:D83"/>
    <mergeCell ref="E82:E83"/>
    <mergeCell ref="E74:E75"/>
    <mergeCell ref="D74:D75"/>
    <mergeCell ref="T66:T75"/>
    <mergeCell ref="V92:V93"/>
    <mergeCell ref="T76:T93"/>
    <mergeCell ref="C92:C93"/>
    <mergeCell ref="A8:A93"/>
    <mergeCell ref="U16:U17"/>
    <mergeCell ref="U18:U19"/>
    <mergeCell ref="U20:U21"/>
    <mergeCell ref="U22:U23"/>
    <mergeCell ref="U24:U25"/>
    <mergeCell ref="V78:V79"/>
    <mergeCell ref="D78:D79"/>
    <mergeCell ref="E78:E79"/>
    <mergeCell ref="U78:U79"/>
    <mergeCell ref="E38:E39"/>
    <mergeCell ref="E40:E41"/>
    <mergeCell ref="U50:U51"/>
    <mergeCell ref="U52:U53"/>
    <mergeCell ref="V62:V63"/>
    <mergeCell ref="V64:V65"/>
    <mergeCell ref="V48:V49"/>
    <mergeCell ref="V50:V51"/>
    <mergeCell ref="V52:V53"/>
    <mergeCell ref="V46:V47"/>
    <mergeCell ref="U44:U45"/>
    <mergeCell ref="U54:U55"/>
    <mergeCell ref="V54:V55"/>
    <mergeCell ref="U38:U39"/>
    <mergeCell ref="E70:E71"/>
    <mergeCell ref="T38:T41"/>
    <mergeCell ref="V44:V45"/>
    <mergeCell ref="U92:U93"/>
    <mergeCell ref="V80:V81"/>
    <mergeCell ref="V82:V83"/>
    <mergeCell ref="V84:V85"/>
    <mergeCell ref="V66:V67"/>
    <mergeCell ref="V86:V87"/>
    <mergeCell ref="V88:V89"/>
    <mergeCell ref="V90:V91"/>
    <mergeCell ref="V76:V77"/>
    <mergeCell ref="U84:U85"/>
    <mergeCell ref="U86:U87"/>
    <mergeCell ref="V74:V75"/>
    <mergeCell ref="U88:U89"/>
    <mergeCell ref="U90:U91"/>
    <mergeCell ref="U82:U83"/>
    <mergeCell ref="C78:C79"/>
    <mergeCell ref="D92:D93"/>
    <mergeCell ref="E92:E93"/>
    <mergeCell ref="C62:C63"/>
    <mergeCell ref="D62:D63"/>
    <mergeCell ref="C88:C89"/>
    <mergeCell ref="D88:D89"/>
    <mergeCell ref="E88:E89"/>
    <mergeCell ref="C90:C91"/>
    <mergeCell ref="D90:D91"/>
    <mergeCell ref="E90:E91"/>
    <mergeCell ref="C86:C87"/>
    <mergeCell ref="D86:D87"/>
    <mergeCell ref="E86:E87"/>
    <mergeCell ref="D76:D77"/>
    <mergeCell ref="E76:E77"/>
    <mergeCell ref="C80:C81"/>
    <mergeCell ref="D80:D81"/>
    <mergeCell ref="E80:E81"/>
    <mergeCell ref="D66:D67"/>
    <mergeCell ref="E66:E67"/>
    <mergeCell ref="E72:E73"/>
    <mergeCell ref="C70:C71"/>
    <mergeCell ref="D70:D71"/>
    <mergeCell ref="E84:E85"/>
    <mergeCell ref="E62:E63"/>
    <mergeCell ref="T16:T37"/>
    <mergeCell ref="D20:D21"/>
    <mergeCell ref="U68:U69"/>
    <mergeCell ref="V68:V69"/>
    <mergeCell ref="U70:U71"/>
    <mergeCell ref="V70:V71"/>
    <mergeCell ref="U72:U73"/>
    <mergeCell ref="V72:V73"/>
    <mergeCell ref="V22:V23"/>
    <mergeCell ref="V24:V25"/>
    <mergeCell ref="V26:V27"/>
    <mergeCell ref="V28:V29"/>
    <mergeCell ref="U40:U41"/>
    <mergeCell ref="U42:U43"/>
    <mergeCell ref="U62:U63"/>
    <mergeCell ref="U64:U65"/>
    <mergeCell ref="U66:U67"/>
    <mergeCell ref="U46:U47"/>
    <mergeCell ref="U48:U49"/>
    <mergeCell ref="U26:U27"/>
    <mergeCell ref="U28:U29"/>
    <mergeCell ref="U60:U61"/>
    <mergeCell ref="C56:C57"/>
    <mergeCell ref="D56:D57"/>
    <mergeCell ref="E56:E57"/>
    <mergeCell ref="C60:C61"/>
    <mergeCell ref="D60:D61"/>
    <mergeCell ref="E60:E61"/>
    <mergeCell ref="D22:D23"/>
    <mergeCell ref="D24:D25"/>
    <mergeCell ref="D26:D27"/>
    <mergeCell ref="D32:D33"/>
    <mergeCell ref="E32:E33"/>
    <mergeCell ref="E24:E25"/>
    <mergeCell ref="E34:E35"/>
    <mergeCell ref="C32:C33"/>
    <mergeCell ref="D46:D47"/>
    <mergeCell ref="V10:V11"/>
    <mergeCell ref="C44:C45"/>
    <mergeCell ref="D44:D45"/>
    <mergeCell ref="E44:E45"/>
    <mergeCell ref="D14:D15"/>
    <mergeCell ref="E14:E15"/>
    <mergeCell ref="V38:V39"/>
    <mergeCell ref="D40:D41"/>
    <mergeCell ref="V12:V13"/>
    <mergeCell ref="V14:V15"/>
    <mergeCell ref="D12:D13"/>
    <mergeCell ref="E12:E13"/>
    <mergeCell ref="U14:U15"/>
    <mergeCell ref="V40:V41"/>
    <mergeCell ref="D16:D17"/>
    <mergeCell ref="D18:D19"/>
    <mergeCell ref="V36:V37"/>
    <mergeCell ref="V16:V17"/>
    <mergeCell ref="V18:V19"/>
    <mergeCell ref="V20:V21"/>
    <mergeCell ref="V42:V43"/>
    <mergeCell ref="C22:C23"/>
    <mergeCell ref="C24:C25"/>
    <mergeCell ref="C26:C27"/>
    <mergeCell ref="T6:U6"/>
    <mergeCell ref="A1:B4"/>
    <mergeCell ref="C1:V1"/>
    <mergeCell ref="C2:V2"/>
    <mergeCell ref="D3:V3"/>
    <mergeCell ref="D4:V4"/>
    <mergeCell ref="V6:V7"/>
    <mergeCell ref="C6:C7"/>
    <mergeCell ref="D6:E6"/>
    <mergeCell ref="F6:S6"/>
    <mergeCell ref="A6:A7"/>
    <mergeCell ref="B6:B7"/>
    <mergeCell ref="V8:V9"/>
    <mergeCell ref="C28:C29"/>
    <mergeCell ref="C36:C37"/>
    <mergeCell ref="U10:U11"/>
    <mergeCell ref="U12:U13"/>
    <mergeCell ref="U8:U9"/>
    <mergeCell ref="C8:C9"/>
    <mergeCell ref="D8:D9"/>
    <mergeCell ref="E26:E27"/>
    <mergeCell ref="E28:E29"/>
    <mergeCell ref="E16:E17"/>
    <mergeCell ref="E18:E19"/>
    <mergeCell ref="E20:E21"/>
    <mergeCell ref="E22:E23"/>
    <mergeCell ref="C14:C15"/>
    <mergeCell ref="C10:C11"/>
    <mergeCell ref="D10:D11"/>
    <mergeCell ref="E8:E9"/>
    <mergeCell ref="C12:C13"/>
    <mergeCell ref="T8:T15"/>
    <mergeCell ref="E10:E11"/>
    <mergeCell ref="U34:U35"/>
    <mergeCell ref="V34:V35"/>
    <mergeCell ref="E36:E37"/>
    <mergeCell ref="B8:B15"/>
    <mergeCell ref="C38:C39"/>
    <mergeCell ref="C84:C85"/>
    <mergeCell ref="D84:D85"/>
    <mergeCell ref="B16:B37"/>
    <mergeCell ref="C16:C17"/>
    <mergeCell ref="C18:C19"/>
    <mergeCell ref="C20:C21"/>
    <mergeCell ref="C34:C35"/>
    <mergeCell ref="D34:D35"/>
    <mergeCell ref="B42:B65"/>
    <mergeCell ref="C40:C41"/>
    <mergeCell ref="C42:C43"/>
    <mergeCell ref="B76:B93"/>
    <mergeCell ref="D42:D43"/>
    <mergeCell ref="C58:C59"/>
    <mergeCell ref="D58:D59"/>
    <mergeCell ref="C72:C73"/>
    <mergeCell ref="D72:D73"/>
    <mergeCell ref="C64:C65"/>
    <mergeCell ref="D64:D65"/>
    <mergeCell ref="C76:C77"/>
    <mergeCell ref="D48:D49"/>
    <mergeCell ref="C68:C69"/>
    <mergeCell ref="D68:D69"/>
    <mergeCell ref="E68:E69"/>
    <mergeCell ref="U56:U57"/>
    <mergeCell ref="V56:V57"/>
    <mergeCell ref="C66:C67"/>
    <mergeCell ref="B38:B41"/>
    <mergeCell ref="D28:D29"/>
    <mergeCell ref="D36:D37"/>
    <mergeCell ref="D38:D39"/>
    <mergeCell ref="E64:E65"/>
    <mergeCell ref="E46:E47"/>
    <mergeCell ref="E48:E49"/>
    <mergeCell ref="E50:E51"/>
    <mergeCell ref="D52:D53"/>
    <mergeCell ref="E52:E53"/>
    <mergeCell ref="C46:C47"/>
    <mergeCell ref="C48:C49"/>
    <mergeCell ref="C50:C51"/>
    <mergeCell ref="C52:C53"/>
    <mergeCell ref="C54:C55"/>
    <mergeCell ref="D54:D55"/>
    <mergeCell ref="E54:E55"/>
    <mergeCell ref="C30:C31"/>
    <mergeCell ref="E42:E43"/>
    <mergeCell ref="U30:U31"/>
    <mergeCell ref="V30:V31"/>
    <mergeCell ref="U32:U33"/>
    <mergeCell ref="V32:V33"/>
    <mergeCell ref="E58:E59"/>
    <mergeCell ref="U58:U59"/>
    <mergeCell ref="V58:V59"/>
    <mergeCell ref="D30:D31"/>
    <mergeCell ref="E30:E31"/>
    <mergeCell ref="D50:D51"/>
    <mergeCell ref="T42:T65"/>
    <mergeCell ref="V60:V61"/>
    <mergeCell ref="U36:U37"/>
  </mergeCells>
  <printOptions horizontalCentered="1" verticalCentered="1"/>
  <pageMargins left="0" right="0" top="0.5511811023622047" bottom="0" header="0.31496062992125984" footer="0"/>
  <pageSetup fitToHeight="0" horizontalDpi="600" verticalDpi="600" orientation="landscape" scale="43" r:id="rId5"/>
  <headerFooter>
    <oddFooter>&amp;C&amp;G</oddFooter>
  </headerFooter>
  <rowBreaks count="1" manualBreakCount="1">
    <brk id="37" max="16383" man="1"/>
  </rowBreaks>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20"/>
  <sheetViews>
    <sheetView view="pageBreakPreview" zoomScale="80" zoomScaleSheetLayoutView="80" workbookViewId="0" topLeftCell="A50">
      <selection activeCell="E14" sqref="E14"/>
    </sheetView>
  </sheetViews>
  <sheetFormatPr defaultColWidth="11.421875" defaultRowHeight="15"/>
  <cols>
    <col min="1" max="1" width="8.7109375" style="14" customWidth="1"/>
    <col min="2" max="2" width="16.421875" style="14" customWidth="1"/>
    <col min="3" max="3" width="15.57421875" style="14" customWidth="1"/>
    <col min="4" max="4" width="16.00390625" style="14" customWidth="1"/>
    <col min="5" max="5" width="18.140625" style="14" customWidth="1"/>
    <col min="6" max="6" width="18.00390625" style="14" hidden="1" customWidth="1"/>
    <col min="7" max="7" width="17.28125" style="14" hidden="1" customWidth="1"/>
    <col min="8" max="8" width="17.7109375" style="14" hidden="1" customWidth="1"/>
    <col min="9" max="9" width="17.00390625" style="14" hidden="1" customWidth="1"/>
    <col min="10" max="10" width="18.00390625" style="14" bestFit="1" customWidth="1"/>
    <col min="11" max="11" width="14.7109375" style="14" hidden="1" customWidth="1"/>
    <col min="12" max="12" width="15.8515625" style="14" hidden="1" customWidth="1"/>
    <col min="13" max="13" width="14.8515625" style="14" hidden="1" customWidth="1"/>
    <col min="14" max="14" width="14.8515625" style="14" customWidth="1"/>
    <col min="15" max="15" width="9.28125" style="14" customWidth="1"/>
    <col min="16" max="16" width="10.140625" style="14" customWidth="1"/>
    <col min="17" max="17" width="14.421875" style="14" customWidth="1"/>
    <col min="18" max="18" width="13.7109375" style="14" customWidth="1"/>
    <col min="19" max="21" width="16.7109375" style="14" customWidth="1"/>
    <col min="22" max="22" width="14.00390625" style="14" customWidth="1"/>
    <col min="23" max="23" width="14.421875" style="24" customWidth="1"/>
    <col min="24" max="24" width="13.28125" style="14" customWidth="1"/>
    <col min="25" max="25" width="29.7109375" style="12" customWidth="1"/>
    <col min="26" max="26" width="4.8515625" style="12" customWidth="1"/>
    <col min="27" max="27" width="7.7109375" style="4" hidden="1" customWidth="1"/>
    <col min="28" max="28" width="14.140625" style="4" hidden="1" customWidth="1"/>
    <col min="29" max="29" width="1.8515625" style="4" hidden="1" customWidth="1"/>
    <col min="30" max="30" width="14.28125" style="4" hidden="1" customWidth="1"/>
    <col min="31" max="31" width="1.8515625" style="4" hidden="1" customWidth="1"/>
    <col min="32" max="32" width="16.8515625" style="4" hidden="1" customWidth="1"/>
    <col min="33" max="34" width="1.8515625" style="4" hidden="1" customWidth="1"/>
    <col min="35" max="35" width="14.140625" style="4" hidden="1" customWidth="1"/>
    <col min="36" max="38" width="11.421875" style="13" customWidth="1"/>
    <col min="39" max="82" width="11.421875" style="12" customWidth="1"/>
    <col min="83" max="16384" width="11.421875" style="14" customWidth="1"/>
  </cols>
  <sheetData>
    <row r="1" spans="1:24" ht="27.75" customHeight="1">
      <c r="A1" s="243"/>
      <c r="B1" s="243"/>
      <c r="C1" s="243"/>
      <c r="D1" s="243"/>
      <c r="E1" s="244" t="s">
        <v>0</v>
      </c>
      <c r="F1" s="244"/>
      <c r="G1" s="244"/>
      <c r="H1" s="244"/>
      <c r="I1" s="244"/>
      <c r="J1" s="244"/>
      <c r="K1" s="244"/>
      <c r="L1" s="244"/>
      <c r="M1" s="244"/>
      <c r="N1" s="244"/>
      <c r="O1" s="244"/>
      <c r="P1" s="244"/>
      <c r="Q1" s="244"/>
      <c r="R1" s="244"/>
      <c r="S1" s="244"/>
      <c r="T1" s="244"/>
      <c r="U1" s="244"/>
      <c r="V1" s="244"/>
      <c r="W1" s="244"/>
      <c r="X1" s="244"/>
    </row>
    <row r="2" spans="1:24" ht="36" customHeight="1">
      <c r="A2" s="243"/>
      <c r="B2" s="243"/>
      <c r="C2" s="243"/>
      <c r="D2" s="243"/>
      <c r="E2" s="244" t="s">
        <v>122</v>
      </c>
      <c r="F2" s="244"/>
      <c r="G2" s="244"/>
      <c r="H2" s="244"/>
      <c r="I2" s="244"/>
      <c r="J2" s="244"/>
      <c r="K2" s="244"/>
      <c r="L2" s="244"/>
      <c r="M2" s="244"/>
      <c r="N2" s="244"/>
      <c r="O2" s="244"/>
      <c r="P2" s="244"/>
      <c r="Q2" s="244"/>
      <c r="R2" s="244"/>
      <c r="S2" s="244"/>
      <c r="T2" s="244"/>
      <c r="U2" s="244"/>
      <c r="V2" s="244"/>
      <c r="W2" s="244"/>
      <c r="X2" s="244"/>
    </row>
    <row r="3" spans="1:24" ht="35.25" customHeight="1">
      <c r="A3" s="243"/>
      <c r="B3" s="243"/>
      <c r="C3" s="243"/>
      <c r="D3" s="243"/>
      <c r="E3" s="244" t="s">
        <v>31</v>
      </c>
      <c r="F3" s="244"/>
      <c r="G3" s="244" t="s">
        <v>130</v>
      </c>
      <c r="H3" s="244"/>
      <c r="I3" s="244"/>
      <c r="J3" s="244"/>
      <c r="K3" s="244"/>
      <c r="L3" s="244"/>
      <c r="M3" s="244"/>
      <c r="N3" s="244"/>
      <c r="O3" s="244"/>
      <c r="P3" s="244"/>
      <c r="Q3" s="244"/>
      <c r="R3" s="244"/>
      <c r="S3" s="244"/>
      <c r="T3" s="244"/>
      <c r="U3" s="244"/>
      <c r="V3" s="244"/>
      <c r="W3" s="244"/>
      <c r="X3" s="244"/>
    </row>
    <row r="4" spans="1:24" ht="23.25" customHeight="1">
      <c r="A4" s="243"/>
      <c r="B4" s="243"/>
      <c r="C4" s="243"/>
      <c r="D4" s="243"/>
      <c r="E4" s="244" t="s">
        <v>32</v>
      </c>
      <c r="F4" s="244"/>
      <c r="G4" s="244">
        <v>2017</v>
      </c>
      <c r="H4" s="244"/>
      <c r="I4" s="244"/>
      <c r="J4" s="244"/>
      <c r="K4" s="244"/>
      <c r="L4" s="244"/>
      <c r="M4" s="244"/>
      <c r="N4" s="244"/>
      <c r="O4" s="244"/>
      <c r="P4" s="244"/>
      <c r="Q4" s="244"/>
      <c r="R4" s="244"/>
      <c r="S4" s="244"/>
      <c r="T4" s="244"/>
      <c r="U4" s="244"/>
      <c r="V4" s="244"/>
      <c r="W4" s="244"/>
      <c r="X4" s="244"/>
    </row>
    <row r="5" spans="1:24" ht="24.75" customHeight="1">
      <c r="A5" s="245" t="s">
        <v>60</v>
      </c>
      <c r="B5" s="245" t="s">
        <v>222</v>
      </c>
      <c r="C5" s="245" t="s">
        <v>223</v>
      </c>
      <c r="D5" s="245" t="s">
        <v>224</v>
      </c>
      <c r="E5" s="245" t="s">
        <v>225</v>
      </c>
      <c r="F5" s="245" t="s">
        <v>61</v>
      </c>
      <c r="G5" s="245"/>
      <c r="H5" s="245"/>
      <c r="I5" s="245"/>
      <c r="J5" s="245" t="s">
        <v>62</v>
      </c>
      <c r="K5" s="245"/>
      <c r="L5" s="245"/>
      <c r="M5" s="245"/>
      <c r="N5" s="245" t="s">
        <v>63</v>
      </c>
      <c r="O5" s="245"/>
      <c r="P5" s="245"/>
      <c r="Q5" s="245"/>
      <c r="R5" s="245"/>
      <c r="S5" s="245" t="s">
        <v>69</v>
      </c>
      <c r="T5" s="245"/>
      <c r="U5" s="245"/>
      <c r="V5" s="245"/>
      <c r="W5" s="245"/>
      <c r="X5" s="245"/>
    </row>
    <row r="6" spans="1:35" ht="58.5" customHeight="1">
      <c r="A6" s="245" t="s">
        <v>33</v>
      </c>
      <c r="B6" s="245"/>
      <c r="C6" s="245"/>
      <c r="D6" s="245"/>
      <c r="E6" s="245"/>
      <c r="F6" s="174" t="s">
        <v>236</v>
      </c>
      <c r="G6" s="174" t="s">
        <v>237</v>
      </c>
      <c r="H6" s="174" t="s">
        <v>226</v>
      </c>
      <c r="I6" s="174" t="s">
        <v>227</v>
      </c>
      <c r="J6" s="174" t="s">
        <v>228</v>
      </c>
      <c r="K6" s="174" t="s">
        <v>229</v>
      </c>
      <c r="L6" s="174" t="s">
        <v>230</v>
      </c>
      <c r="M6" s="174" t="s">
        <v>231</v>
      </c>
      <c r="N6" s="174" t="s">
        <v>64</v>
      </c>
      <c r="O6" s="174" t="s">
        <v>65</v>
      </c>
      <c r="P6" s="174" t="s">
        <v>66</v>
      </c>
      <c r="Q6" s="174" t="s">
        <v>67</v>
      </c>
      <c r="R6" s="174" t="s">
        <v>68</v>
      </c>
      <c r="S6" s="174" t="s">
        <v>70</v>
      </c>
      <c r="T6" s="174" t="s">
        <v>71</v>
      </c>
      <c r="U6" s="174" t="s">
        <v>72</v>
      </c>
      <c r="V6" s="174" t="s">
        <v>73</v>
      </c>
      <c r="W6" s="174" t="s">
        <v>74</v>
      </c>
      <c r="X6" s="174" t="s">
        <v>75</v>
      </c>
      <c r="AA6" s="15" t="s">
        <v>36</v>
      </c>
      <c r="AB6" s="15" t="s">
        <v>37</v>
      </c>
      <c r="AC6" s="16"/>
      <c r="AD6" s="15" t="s">
        <v>38</v>
      </c>
      <c r="AE6" s="16"/>
      <c r="AF6" s="15" t="s">
        <v>34</v>
      </c>
      <c r="AI6" s="17" t="s">
        <v>35</v>
      </c>
    </row>
    <row r="7" spans="1:32" ht="15.75" customHeight="1">
      <c r="A7" s="246"/>
      <c r="B7" s="232" t="str">
        <f>'[2]INVERSIÓN'!C9</f>
        <v>Mantener 1 Sistema de Control Interno</v>
      </c>
      <c r="C7" s="232" t="s">
        <v>151</v>
      </c>
      <c r="D7" s="26" t="s">
        <v>39</v>
      </c>
      <c r="E7" s="128">
        <v>1</v>
      </c>
      <c r="F7" s="128"/>
      <c r="G7" s="128"/>
      <c r="H7" s="128"/>
      <c r="I7" s="128"/>
      <c r="J7" s="252">
        <f>'[2]INVERSIÓN'!AF9</f>
        <v>1</v>
      </c>
      <c r="K7" s="128"/>
      <c r="L7" s="128"/>
      <c r="M7" s="128"/>
      <c r="N7" s="239" t="s">
        <v>147</v>
      </c>
      <c r="O7" s="236" t="s">
        <v>148</v>
      </c>
      <c r="P7" s="240" t="s">
        <v>149</v>
      </c>
      <c r="Q7" s="236" t="s">
        <v>150</v>
      </c>
      <c r="R7" s="236" t="s">
        <v>147</v>
      </c>
      <c r="S7" s="241" t="s">
        <v>152</v>
      </c>
      <c r="T7" s="241" t="s">
        <v>152</v>
      </c>
      <c r="U7" s="248" t="s">
        <v>153</v>
      </c>
      <c r="V7" s="248" t="s">
        <v>220</v>
      </c>
      <c r="W7" s="248" t="s">
        <v>221</v>
      </c>
      <c r="X7" s="239">
        <v>7980001</v>
      </c>
      <c r="AA7" s="3">
        <v>12</v>
      </c>
      <c r="AB7" s="3" t="s">
        <v>41</v>
      </c>
      <c r="AF7" s="3" t="s">
        <v>40</v>
      </c>
    </row>
    <row r="8" spans="1:32" ht="15.75" customHeight="1">
      <c r="A8" s="246"/>
      <c r="B8" s="232"/>
      <c r="C8" s="232"/>
      <c r="D8" s="176" t="s">
        <v>42</v>
      </c>
      <c r="E8" s="172">
        <f>'[2]INVERSIÓN'!L10</f>
        <v>162276000</v>
      </c>
      <c r="F8" s="172"/>
      <c r="G8" s="172"/>
      <c r="H8" s="172"/>
      <c r="I8" s="172"/>
      <c r="J8" s="254">
        <f>'[2]INVERSIÓN'!AF10</f>
        <v>162057600</v>
      </c>
      <c r="K8" s="172"/>
      <c r="L8" s="172"/>
      <c r="M8" s="172"/>
      <c r="N8" s="239"/>
      <c r="O8" s="236"/>
      <c r="P8" s="240"/>
      <c r="Q8" s="236"/>
      <c r="R8" s="236"/>
      <c r="S8" s="241"/>
      <c r="T8" s="241"/>
      <c r="U8" s="248"/>
      <c r="V8" s="248"/>
      <c r="W8" s="248"/>
      <c r="X8" s="239"/>
      <c r="AA8" s="3">
        <v>13</v>
      </c>
      <c r="AB8" s="3" t="s">
        <v>43</v>
      </c>
      <c r="AF8" s="3" t="s">
        <v>44</v>
      </c>
    </row>
    <row r="9" spans="1:32" ht="15.75" customHeight="1">
      <c r="A9" s="246"/>
      <c r="B9" s="232"/>
      <c r="C9" s="232"/>
      <c r="D9" s="176" t="s">
        <v>45</v>
      </c>
      <c r="E9" s="128">
        <v>0</v>
      </c>
      <c r="F9" s="128"/>
      <c r="G9" s="128"/>
      <c r="H9" s="128"/>
      <c r="I9" s="128"/>
      <c r="J9" s="252">
        <f>'[2]INVERSIÓN'!AF11</f>
        <v>0</v>
      </c>
      <c r="K9" s="128"/>
      <c r="L9" s="128"/>
      <c r="M9" s="128"/>
      <c r="N9" s="239"/>
      <c r="O9" s="236"/>
      <c r="P9" s="240"/>
      <c r="Q9" s="236"/>
      <c r="R9" s="236"/>
      <c r="S9" s="241"/>
      <c r="T9" s="241"/>
      <c r="U9" s="248"/>
      <c r="V9" s="248"/>
      <c r="W9" s="248"/>
      <c r="X9" s="239"/>
      <c r="AA9" s="3">
        <v>14</v>
      </c>
      <c r="AB9" s="3" t="s">
        <v>46</v>
      </c>
      <c r="AF9" s="3" t="s">
        <v>47</v>
      </c>
    </row>
    <row r="10" spans="1:32" ht="15.75" customHeight="1">
      <c r="A10" s="246"/>
      <c r="B10" s="232"/>
      <c r="C10" s="232"/>
      <c r="D10" s="233" t="s">
        <v>48</v>
      </c>
      <c r="E10" s="230">
        <f>'[2]INVERSIÓN'!L12</f>
        <v>53096983</v>
      </c>
      <c r="F10" s="230"/>
      <c r="G10" s="230"/>
      <c r="H10" s="230"/>
      <c r="I10" s="230"/>
      <c r="J10" s="253">
        <f>+'[2]INVERSIÓN'!AF12</f>
        <v>53096983</v>
      </c>
      <c r="K10" s="230"/>
      <c r="L10" s="230"/>
      <c r="M10" s="230"/>
      <c r="N10" s="239"/>
      <c r="O10" s="236"/>
      <c r="P10" s="240"/>
      <c r="Q10" s="236"/>
      <c r="R10" s="236"/>
      <c r="S10" s="241"/>
      <c r="T10" s="241"/>
      <c r="U10" s="248"/>
      <c r="V10" s="248"/>
      <c r="W10" s="248"/>
      <c r="X10" s="239"/>
      <c r="AA10" s="3"/>
      <c r="AB10" s="3"/>
      <c r="AF10" s="3"/>
    </row>
    <row r="11" spans="1:32" ht="15.75" customHeight="1">
      <c r="A11" s="246"/>
      <c r="B11" s="232"/>
      <c r="C11" s="232"/>
      <c r="D11" s="234"/>
      <c r="E11" s="230"/>
      <c r="F11" s="230"/>
      <c r="G11" s="230"/>
      <c r="H11" s="230"/>
      <c r="I11" s="230"/>
      <c r="J11" s="253"/>
      <c r="K11" s="230"/>
      <c r="L11" s="230"/>
      <c r="M11" s="230"/>
      <c r="N11" s="239"/>
      <c r="O11" s="236"/>
      <c r="P11" s="240"/>
      <c r="Q11" s="236"/>
      <c r="R11" s="236"/>
      <c r="S11" s="241"/>
      <c r="T11" s="241"/>
      <c r="U11" s="248"/>
      <c r="V11" s="248"/>
      <c r="W11" s="248"/>
      <c r="X11" s="239"/>
      <c r="AA11" s="3"/>
      <c r="AB11" s="3"/>
      <c r="AF11" s="3"/>
    </row>
    <row r="12" spans="1:32" ht="15.75" customHeight="1">
      <c r="A12" s="246"/>
      <c r="B12" s="232"/>
      <c r="C12" s="232"/>
      <c r="D12" s="234"/>
      <c r="E12" s="230"/>
      <c r="F12" s="230"/>
      <c r="G12" s="230"/>
      <c r="H12" s="230"/>
      <c r="I12" s="230"/>
      <c r="J12" s="253"/>
      <c r="K12" s="230"/>
      <c r="L12" s="230"/>
      <c r="M12" s="230"/>
      <c r="N12" s="239"/>
      <c r="O12" s="236"/>
      <c r="P12" s="240"/>
      <c r="Q12" s="236"/>
      <c r="R12" s="236"/>
      <c r="S12" s="241"/>
      <c r="T12" s="241"/>
      <c r="U12" s="248"/>
      <c r="V12" s="248"/>
      <c r="W12" s="248"/>
      <c r="X12" s="239"/>
      <c r="AA12" s="3"/>
      <c r="AB12" s="3"/>
      <c r="AF12" s="3"/>
    </row>
    <row r="13" spans="1:32" ht="15.75" customHeight="1">
      <c r="A13" s="246"/>
      <c r="B13" s="232"/>
      <c r="C13" s="232"/>
      <c r="D13" s="234"/>
      <c r="E13" s="230"/>
      <c r="F13" s="230"/>
      <c r="G13" s="230"/>
      <c r="H13" s="230"/>
      <c r="I13" s="230"/>
      <c r="J13" s="253"/>
      <c r="K13" s="230"/>
      <c r="L13" s="230"/>
      <c r="M13" s="230"/>
      <c r="N13" s="239"/>
      <c r="O13" s="236"/>
      <c r="P13" s="240"/>
      <c r="Q13" s="236"/>
      <c r="R13" s="236"/>
      <c r="S13" s="241"/>
      <c r="T13" s="241"/>
      <c r="U13" s="248"/>
      <c r="V13" s="248"/>
      <c r="W13" s="248"/>
      <c r="X13" s="239"/>
      <c r="AA13" s="3"/>
      <c r="AB13" s="3"/>
      <c r="AF13" s="3"/>
    </row>
    <row r="14" spans="1:32" ht="15.75" customHeight="1">
      <c r="A14" s="246"/>
      <c r="B14" s="232" t="str">
        <f>'[2]INVERSIÓN'!C21</f>
        <v xml:space="preserve">Seguimiento 100%  PQR´s asignadas respondidas
</v>
      </c>
      <c r="C14" s="232" t="s">
        <v>151</v>
      </c>
      <c r="D14" s="26" t="s">
        <v>39</v>
      </c>
      <c r="E14" s="258">
        <v>1</v>
      </c>
      <c r="F14" s="128"/>
      <c r="G14" s="128"/>
      <c r="H14" s="128"/>
      <c r="I14" s="128"/>
      <c r="J14" s="258">
        <f>+'[2]INVERSIÓN'!AF21</f>
        <v>1</v>
      </c>
      <c r="K14" s="128"/>
      <c r="L14" s="128"/>
      <c r="M14" s="128"/>
      <c r="N14" s="239" t="s">
        <v>147</v>
      </c>
      <c r="O14" s="236" t="s">
        <v>148</v>
      </c>
      <c r="P14" s="240" t="s">
        <v>149</v>
      </c>
      <c r="Q14" s="236" t="s">
        <v>150</v>
      </c>
      <c r="R14" s="236" t="s">
        <v>147</v>
      </c>
      <c r="S14" s="241" t="s">
        <v>152</v>
      </c>
      <c r="T14" s="241" t="s">
        <v>152</v>
      </c>
      <c r="U14" s="248" t="s">
        <v>153</v>
      </c>
      <c r="V14" s="248" t="s">
        <v>220</v>
      </c>
      <c r="W14" s="248" t="s">
        <v>221</v>
      </c>
      <c r="X14" s="239">
        <v>7980001</v>
      </c>
      <c r="AA14" s="3">
        <v>12</v>
      </c>
      <c r="AB14" s="3" t="s">
        <v>41</v>
      </c>
      <c r="AF14" s="3" t="s">
        <v>40</v>
      </c>
    </row>
    <row r="15" spans="1:32" ht="15.75" customHeight="1">
      <c r="A15" s="246"/>
      <c r="B15" s="232"/>
      <c r="C15" s="232"/>
      <c r="D15" s="26" t="s">
        <v>42</v>
      </c>
      <c r="E15" s="172">
        <f>'[2]INVERSIÓN'!L22</f>
        <v>62667000</v>
      </c>
      <c r="F15" s="172"/>
      <c r="G15" s="172"/>
      <c r="H15" s="172"/>
      <c r="I15" s="172"/>
      <c r="J15" s="254">
        <f>+'[2]INVERSIÓN'!AF22</f>
        <v>22448800</v>
      </c>
      <c r="K15" s="172"/>
      <c r="L15" s="172"/>
      <c r="M15" s="172"/>
      <c r="N15" s="239"/>
      <c r="O15" s="236"/>
      <c r="P15" s="240"/>
      <c r="Q15" s="236"/>
      <c r="R15" s="236"/>
      <c r="S15" s="241"/>
      <c r="T15" s="241"/>
      <c r="U15" s="248"/>
      <c r="V15" s="248"/>
      <c r="W15" s="248"/>
      <c r="X15" s="239"/>
      <c r="AA15" s="3">
        <v>13</v>
      </c>
      <c r="AB15" s="3" t="s">
        <v>43</v>
      </c>
      <c r="AF15" s="3" t="s">
        <v>44</v>
      </c>
    </row>
    <row r="16" spans="1:32" ht="15.75" customHeight="1">
      <c r="A16" s="246"/>
      <c r="B16" s="232"/>
      <c r="C16" s="232"/>
      <c r="D16" s="176" t="s">
        <v>45</v>
      </c>
      <c r="E16" s="128">
        <v>0</v>
      </c>
      <c r="F16" s="128"/>
      <c r="G16" s="128"/>
      <c r="H16" s="128"/>
      <c r="I16" s="128"/>
      <c r="J16" s="252">
        <f>+'[2]INVERSIÓN'!AF23</f>
        <v>0</v>
      </c>
      <c r="K16" s="128"/>
      <c r="L16" s="128"/>
      <c r="M16" s="128"/>
      <c r="N16" s="239"/>
      <c r="O16" s="236"/>
      <c r="P16" s="240"/>
      <c r="Q16" s="236"/>
      <c r="R16" s="236"/>
      <c r="S16" s="241"/>
      <c r="T16" s="241"/>
      <c r="U16" s="248"/>
      <c r="V16" s="248"/>
      <c r="W16" s="248"/>
      <c r="X16" s="239"/>
      <c r="AA16" s="3">
        <v>14</v>
      </c>
      <c r="AB16" s="3" t="s">
        <v>46</v>
      </c>
      <c r="AF16" s="3" t="s">
        <v>47</v>
      </c>
    </row>
    <row r="17" spans="1:32" ht="15.75" customHeight="1">
      <c r="A17" s="246"/>
      <c r="B17" s="232"/>
      <c r="C17" s="232"/>
      <c r="D17" s="233" t="s">
        <v>48</v>
      </c>
      <c r="E17" s="230">
        <f>'[2]INVERSIÓN'!L24</f>
        <v>12003024</v>
      </c>
      <c r="F17" s="230"/>
      <c r="G17" s="230"/>
      <c r="H17" s="230"/>
      <c r="I17" s="230"/>
      <c r="J17" s="253">
        <f>+'[2]INVERSIÓN'!AF24</f>
        <v>11031238</v>
      </c>
      <c r="K17" s="230"/>
      <c r="L17" s="230"/>
      <c r="M17" s="230"/>
      <c r="N17" s="239"/>
      <c r="O17" s="236"/>
      <c r="P17" s="240"/>
      <c r="Q17" s="236"/>
      <c r="R17" s="236"/>
      <c r="S17" s="241"/>
      <c r="T17" s="241"/>
      <c r="U17" s="248"/>
      <c r="V17" s="248"/>
      <c r="W17" s="248"/>
      <c r="X17" s="239"/>
      <c r="AA17" s="3"/>
      <c r="AB17" s="3"/>
      <c r="AF17" s="3"/>
    </row>
    <row r="18" spans="1:32" ht="15.75" customHeight="1">
      <c r="A18" s="246"/>
      <c r="B18" s="232"/>
      <c r="C18" s="232"/>
      <c r="D18" s="234"/>
      <c r="E18" s="230"/>
      <c r="F18" s="230"/>
      <c r="G18" s="230"/>
      <c r="H18" s="230"/>
      <c r="I18" s="230"/>
      <c r="J18" s="253"/>
      <c r="K18" s="230"/>
      <c r="L18" s="230"/>
      <c r="M18" s="230"/>
      <c r="N18" s="239"/>
      <c r="O18" s="236"/>
      <c r="P18" s="240"/>
      <c r="Q18" s="236"/>
      <c r="R18" s="236"/>
      <c r="S18" s="241"/>
      <c r="T18" s="241"/>
      <c r="U18" s="248"/>
      <c r="V18" s="248"/>
      <c r="W18" s="248"/>
      <c r="X18" s="239"/>
      <c r="AA18" s="3"/>
      <c r="AB18" s="3"/>
      <c r="AF18" s="3"/>
    </row>
    <row r="19" spans="1:32" ht="15.75" customHeight="1">
      <c r="A19" s="246"/>
      <c r="B19" s="232"/>
      <c r="C19" s="232"/>
      <c r="D19" s="234"/>
      <c r="E19" s="230"/>
      <c r="F19" s="230"/>
      <c r="G19" s="230"/>
      <c r="H19" s="230"/>
      <c r="I19" s="230"/>
      <c r="J19" s="253"/>
      <c r="K19" s="230"/>
      <c r="L19" s="230"/>
      <c r="M19" s="230"/>
      <c r="N19" s="239"/>
      <c r="O19" s="236"/>
      <c r="P19" s="240"/>
      <c r="Q19" s="236"/>
      <c r="R19" s="236"/>
      <c r="S19" s="241"/>
      <c r="T19" s="241"/>
      <c r="U19" s="248"/>
      <c r="V19" s="248"/>
      <c r="W19" s="248"/>
      <c r="X19" s="239"/>
      <c r="AA19" s="3"/>
      <c r="AB19" s="3"/>
      <c r="AF19" s="3"/>
    </row>
    <row r="20" spans="1:32" ht="15.75" customHeight="1">
      <c r="A20" s="246"/>
      <c r="B20" s="232"/>
      <c r="C20" s="232"/>
      <c r="D20" s="234"/>
      <c r="E20" s="230"/>
      <c r="F20" s="230"/>
      <c r="G20" s="230"/>
      <c r="H20" s="230"/>
      <c r="I20" s="230"/>
      <c r="J20" s="253"/>
      <c r="K20" s="230"/>
      <c r="L20" s="230"/>
      <c r="M20" s="230"/>
      <c r="N20" s="239"/>
      <c r="O20" s="236"/>
      <c r="P20" s="240"/>
      <c r="Q20" s="236"/>
      <c r="R20" s="236"/>
      <c r="S20" s="241"/>
      <c r="T20" s="241"/>
      <c r="U20" s="248"/>
      <c r="V20" s="248"/>
      <c r="W20" s="248"/>
      <c r="X20" s="239"/>
      <c r="AA20" s="3"/>
      <c r="AB20" s="3"/>
      <c r="AF20" s="3"/>
    </row>
    <row r="21" spans="1:32" ht="15.75" customHeight="1">
      <c r="A21" s="246"/>
      <c r="B21" s="232" t="str">
        <f>'[2]INVERSIÓN'!C27</f>
        <v xml:space="preserve">
Incrementar 90 % la sostenibilidad el SIG en la SDA
</v>
      </c>
      <c r="C21" s="232" t="s">
        <v>151</v>
      </c>
      <c r="D21" s="26" t="s">
        <v>39</v>
      </c>
      <c r="E21" s="256">
        <v>0.3</v>
      </c>
      <c r="F21" s="128"/>
      <c r="G21" s="128"/>
      <c r="H21" s="128"/>
      <c r="I21" s="128"/>
      <c r="J21" s="257">
        <f>+'[2]INVERSIÓN'!AF27</f>
        <v>0.15</v>
      </c>
      <c r="K21" s="128"/>
      <c r="L21" s="128"/>
      <c r="M21" s="128"/>
      <c r="N21" s="239" t="s">
        <v>147</v>
      </c>
      <c r="O21" s="236" t="s">
        <v>148</v>
      </c>
      <c r="P21" s="240" t="s">
        <v>149</v>
      </c>
      <c r="Q21" s="236" t="s">
        <v>150</v>
      </c>
      <c r="R21" s="236" t="s">
        <v>147</v>
      </c>
      <c r="S21" s="241" t="s">
        <v>152</v>
      </c>
      <c r="T21" s="241" t="s">
        <v>152</v>
      </c>
      <c r="U21" s="248" t="s">
        <v>153</v>
      </c>
      <c r="V21" s="248" t="s">
        <v>220</v>
      </c>
      <c r="W21" s="248" t="s">
        <v>221</v>
      </c>
      <c r="X21" s="239">
        <v>7980001</v>
      </c>
      <c r="AA21" s="3">
        <v>12</v>
      </c>
      <c r="AB21" s="3" t="s">
        <v>41</v>
      </c>
      <c r="AF21" s="3" t="s">
        <v>40</v>
      </c>
    </row>
    <row r="22" spans="1:32" ht="15.75" customHeight="1">
      <c r="A22" s="246"/>
      <c r="B22" s="232"/>
      <c r="C22" s="232"/>
      <c r="D22" s="26" t="s">
        <v>42</v>
      </c>
      <c r="E22" s="172">
        <f>'[2]INVERSIÓN'!L28</f>
        <v>194185000</v>
      </c>
      <c r="F22" s="172"/>
      <c r="G22" s="172"/>
      <c r="H22" s="172"/>
      <c r="I22" s="172"/>
      <c r="J22" s="254">
        <f>+'[2]INVERSIÓN'!AF28</f>
        <v>0</v>
      </c>
      <c r="K22" s="172"/>
      <c r="L22" s="172"/>
      <c r="M22" s="172"/>
      <c r="N22" s="239"/>
      <c r="O22" s="236"/>
      <c r="P22" s="240"/>
      <c r="Q22" s="236"/>
      <c r="R22" s="236"/>
      <c r="S22" s="241"/>
      <c r="T22" s="241"/>
      <c r="U22" s="248"/>
      <c r="V22" s="248"/>
      <c r="W22" s="248"/>
      <c r="X22" s="239"/>
      <c r="AA22" s="3">
        <v>13</v>
      </c>
      <c r="AB22" s="3" t="s">
        <v>43</v>
      </c>
      <c r="AF22" s="3" t="s">
        <v>44</v>
      </c>
    </row>
    <row r="23" spans="1:32" ht="15.75" customHeight="1">
      <c r="A23" s="246"/>
      <c r="B23" s="232"/>
      <c r="C23" s="232"/>
      <c r="D23" s="176" t="s">
        <v>45</v>
      </c>
      <c r="E23" s="128">
        <f>F23</f>
        <v>0</v>
      </c>
      <c r="F23" s="128"/>
      <c r="G23" s="128"/>
      <c r="H23" s="128"/>
      <c r="I23" s="128"/>
      <c r="J23" s="252">
        <f>+'[2]INVERSIÓN'!AF29</f>
        <v>0</v>
      </c>
      <c r="K23" s="128"/>
      <c r="L23" s="128"/>
      <c r="M23" s="128"/>
      <c r="N23" s="239"/>
      <c r="O23" s="236"/>
      <c r="P23" s="240"/>
      <c r="Q23" s="236"/>
      <c r="R23" s="236"/>
      <c r="S23" s="241"/>
      <c r="T23" s="241"/>
      <c r="U23" s="248"/>
      <c r="V23" s="248"/>
      <c r="W23" s="248"/>
      <c r="X23" s="239"/>
      <c r="AA23" s="3">
        <v>14</v>
      </c>
      <c r="AB23" s="3" t="s">
        <v>46</v>
      </c>
      <c r="AF23" s="3" t="s">
        <v>47</v>
      </c>
    </row>
    <row r="24" spans="1:32" ht="15.75" customHeight="1">
      <c r="A24" s="246"/>
      <c r="B24" s="232"/>
      <c r="C24" s="232"/>
      <c r="D24" s="233" t="s">
        <v>48</v>
      </c>
      <c r="E24" s="230">
        <f>'[2]INVERSIÓN'!L30</f>
        <v>102102454</v>
      </c>
      <c r="F24" s="230"/>
      <c r="G24" s="230"/>
      <c r="H24" s="230"/>
      <c r="I24" s="230"/>
      <c r="J24" s="253">
        <f>+'[2]INVERSIÓN'!AF30</f>
        <v>58647623</v>
      </c>
      <c r="K24" s="230"/>
      <c r="L24" s="230"/>
      <c r="M24" s="230"/>
      <c r="N24" s="239"/>
      <c r="O24" s="236"/>
      <c r="P24" s="240"/>
      <c r="Q24" s="236"/>
      <c r="R24" s="236"/>
      <c r="S24" s="241"/>
      <c r="T24" s="241"/>
      <c r="U24" s="248"/>
      <c r="V24" s="248"/>
      <c r="W24" s="248"/>
      <c r="X24" s="239"/>
      <c r="AA24" s="3"/>
      <c r="AB24" s="3"/>
      <c r="AF24" s="3"/>
    </row>
    <row r="25" spans="1:32" ht="15.75" customHeight="1">
      <c r="A25" s="246"/>
      <c r="B25" s="232"/>
      <c r="C25" s="232"/>
      <c r="D25" s="234"/>
      <c r="E25" s="230"/>
      <c r="F25" s="230"/>
      <c r="G25" s="230"/>
      <c r="H25" s="230"/>
      <c r="I25" s="230"/>
      <c r="J25" s="253"/>
      <c r="K25" s="230"/>
      <c r="L25" s="230"/>
      <c r="M25" s="230"/>
      <c r="N25" s="239"/>
      <c r="O25" s="236"/>
      <c r="P25" s="240"/>
      <c r="Q25" s="236"/>
      <c r="R25" s="236"/>
      <c r="S25" s="241"/>
      <c r="T25" s="241"/>
      <c r="U25" s="248"/>
      <c r="V25" s="248"/>
      <c r="W25" s="248"/>
      <c r="X25" s="239"/>
      <c r="AA25" s="3"/>
      <c r="AB25" s="3"/>
      <c r="AF25" s="3"/>
    </row>
    <row r="26" spans="1:32" ht="15.75" customHeight="1">
      <c r="A26" s="246"/>
      <c r="B26" s="232"/>
      <c r="C26" s="232"/>
      <c r="D26" s="234"/>
      <c r="E26" s="230"/>
      <c r="F26" s="230"/>
      <c r="G26" s="230"/>
      <c r="H26" s="230"/>
      <c r="I26" s="230"/>
      <c r="J26" s="253"/>
      <c r="K26" s="230"/>
      <c r="L26" s="230"/>
      <c r="M26" s="230"/>
      <c r="N26" s="239"/>
      <c r="O26" s="236"/>
      <c r="P26" s="240"/>
      <c r="Q26" s="236"/>
      <c r="R26" s="236"/>
      <c r="S26" s="241"/>
      <c r="T26" s="241"/>
      <c r="U26" s="248"/>
      <c r="V26" s="248"/>
      <c r="W26" s="248"/>
      <c r="X26" s="239"/>
      <c r="AA26" s="3"/>
      <c r="AB26" s="3"/>
      <c r="AF26" s="3"/>
    </row>
    <row r="27" spans="1:32" ht="15.75" customHeight="1">
      <c r="A27" s="246"/>
      <c r="B27" s="232"/>
      <c r="C27" s="232"/>
      <c r="D27" s="234"/>
      <c r="E27" s="230"/>
      <c r="F27" s="230"/>
      <c r="G27" s="230"/>
      <c r="H27" s="230"/>
      <c r="I27" s="230"/>
      <c r="J27" s="253"/>
      <c r="K27" s="230"/>
      <c r="L27" s="230"/>
      <c r="M27" s="230"/>
      <c r="N27" s="239"/>
      <c r="O27" s="236"/>
      <c r="P27" s="240"/>
      <c r="Q27" s="236"/>
      <c r="R27" s="236"/>
      <c r="S27" s="241"/>
      <c r="T27" s="241"/>
      <c r="U27" s="248"/>
      <c r="V27" s="248"/>
      <c r="W27" s="248"/>
      <c r="X27" s="239"/>
      <c r="AA27" s="3"/>
      <c r="AB27" s="3"/>
      <c r="AF27" s="3"/>
    </row>
    <row r="28" spans="1:32" ht="15.75" customHeight="1">
      <c r="A28" s="246"/>
      <c r="B28" s="232" t="str">
        <f>'[2]INVERSIÓN'!C33</f>
        <v xml:space="preserve">Seguimiento 100 % de la Ley 1712 y 1474
</v>
      </c>
      <c r="C28" s="232" t="s">
        <v>151</v>
      </c>
      <c r="D28" s="26" t="s">
        <v>39</v>
      </c>
      <c r="E28" s="256">
        <v>1</v>
      </c>
      <c r="F28" s="128"/>
      <c r="G28" s="128"/>
      <c r="H28" s="128"/>
      <c r="I28" s="128"/>
      <c r="J28" s="255">
        <f>+'[2]INVERSIÓN'!AF33</f>
        <v>1</v>
      </c>
      <c r="K28" s="128"/>
      <c r="L28" s="128"/>
      <c r="M28" s="128"/>
      <c r="N28" s="239" t="s">
        <v>147</v>
      </c>
      <c r="O28" s="236" t="s">
        <v>148</v>
      </c>
      <c r="P28" s="240" t="s">
        <v>149</v>
      </c>
      <c r="Q28" s="236" t="s">
        <v>150</v>
      </c>
      <c r="R28" s="236" t="s">
        <v>147</v>
      </c>
      <c r="S28" s="241" t="s">
        <v>152</v>
      </c>
      <c r="T28" s="241" t="s">
        <v>152</v>
      </c>
      <c r="U28" s="248" t="s">
        <v>153</v>
      </c>
      <c r="V28" s="248" t="s">
        <v>220</v>
      </c>
      <c r="W28" s="248" t="s">
        <v>221</v>
      </c>
      <c r="X28" s="239">
        <v>7980001</v>
      </c>
      <c r="AA28" s="3">
        <v>12</v>
      </c>
      <c r="AB28" s="3" t="s">
        <v>41</v>
      </c>
      <c r="AF28" s="3" t="s">
        <v>40</v>
      </c>
    </row>
    <row r="29" spans="1:32" ht="15.75" customHeight="1">
      <c r="A29" s="246"/>
      <c r="B29" s="232"/>
      <c r="C29" s="232"/>
      <c r="D29" s="26" t="s">
        <v>42</v>
      </c>
      <c r="E29" s="172">
        <f>'[2]INVERSIÓN'!L34</f>
        <v>74198000</v>
      </c>
      <c r="F29" s="172"/>
      <c r="G29" s="172"/>
      <c r="H29" s="172"/>
      <c r="I29" s="172"/>
      <c r="J29" s="254">
        <f>+'[2]INVERSIÓN'!AF34</f>
        <v>36758600</v>
      </c>
      <c r="K29" s="172"/>
      <c r="L29" s="172"/>
      <c r="M29" s="172"/>
      <c r="N29" s="239"/>
      <c r="O29" s="236"/>
      <c r="P29" s="240"/>
      <c r="Q29" s="236"/>
      <c r="R29" s="236"/>
      <c r="S29" s="241"/>
      <c r="T29" s="241"/>
      <c r="U29" s="248"/>
      <c r="V29" s="248"/>
      <c r="W29" s="248"/>
      <c r="X29" s="239"/>
      <c r="AA29" s="3">
        <v>13</v>
      </c>
      <c r="AB29" s="3" t="s">
        <v>43</v>
      </c>
      <c r="AF29" s="3" t="s">
        <v>44</v>
      </c>
    </row>
    <row r="30" spans="1:32" ht="15.75" customHeight="1">
      <c r="A30" s="246"/>
      <c r="B30" s="232"/>
      <c r="C30" s="232"/>
      <c r="D30" s="176" t="s">
        <v>45</v>
      </c>
      <c r="E30" s="128">
        <f>F30</f>
        <v>0</v>
      </c>
      <c r="F30" s="128"/>
      <c r="G30" s="128"/>
      <c r="H30" s="128"/>
      <c r="I30" s="128"/>
      <c r="J30" s="252">
        <f>+'[2]INVERSIÓN'!AF35</f>
        <v>0</v>
      </c>
      <c r="K30" s="128"/>
      <c r="L30" s="128"/>
      <c r="M30" s="128"/>
      <c r="N30" s="239"/>
      <c r="O30" s="236"/>
      <c r="P30" s="240"/>
      <c r="Q30" s="236"/>
      <c r="R30" s="236"/>
      <c r="S30" s="241"/>
      <c r="T30" s="241"/>
      <c r="U30" s="248"/>
      <c r="V30" s="248"/>
      <c r="W30" s="248"/>
      <c r="X30" s="239"/>
      <c r="AA30" s="3">
        <v>14</v>
      </c>
      <c r="AB30" s="3" t="s">
        <v>46</v>
      </c>
      <c r="AF30" s="3" t="s">
        <v>47</v>
      </c>
    </row>
    <row r="31" spans="1:32" ht="15.75" customHeight="1">
      <c r="A31" s="246"/>
      <c r="B31" s="232"/>
      <c r="C31" s="232"/>
      <c r="D31" s="233" t="s">
        <v>48</v>
      </c>
      <c r="E31" s="230">
        <f>'[2]INVERSIÓN'!L36</f>
        <v>39455841</v>
      </c>
      <c r="F31" s="230"/>
      <c r="G31" s="230"/>
      <c r="H31" s="230"/>
      <c r="I31" s="230"/>
      <c r="J31" s="253">
        <f>+'[2]INVERSIÓN'!AF36</f>
        <v>39455840</v>
      </c>
      <c r="K31" s="230"/>
      <c r="L31" s="230"/>
      <c r="M31" s="230"/>
      <c r="N31" s="239"/>
      <c r="O31" s="236"/>
      <c r="P31" s="240"/>
      <c r="Q31" s="236"/>
      <c r="R31" s="236"/>
      <c r="S31" s="241"/>
      <c r="T31" s="241"/>
      <c r="U31" s="248"/>
      <c r="V31" s="248"/>
      <c r="W31" s="248"/>
      <c r="X31" s="239"/>
      <c r="AA31" s="3"/>
      <c r="AB31" s="3"/>
      <c r="AF31" s="3"/>
    </row>
    <row r="32" spans="1:32" ht="15.75" customHeight="1">
      <c r="A32" s="246"/>
      <c r="B32" s="232"/>
      <c r="C32" s="232"/>
      <c r="D32" s="234"/>
      <c r="E32" s="230"/>
      <c r="F32" s="230"/>
      <c r="G32" s="230"/>
      <c r="H32" s="230"/>
      <c r="I32" s="230"/>
      <c r="J32" s="253"/>
      <c r="K32" s="230"/>
      <c r="L32" s="230"/>
      <c r="M32" s="230"/>
      <c r="N32" s="239"/>
      <c r="O32" s="236"/>
      <c r="P32" s="240"/>
      <c r="Q32" s="236"/>
      <c r="R32" s="236"/>
      <c r="S32" s="241"/>
      <c r="T32" s="241"/>
      <c r="U32" s="248"/>
      <c r="V32" s="248"/>
      <c r="W32" s="248"/>
      <c r="X32" s="239"/>
      <c r="AA32" s="3"/>
      <c r="AB32" s="3"/>
      <c r="AF32" s="3"/>
    </row>
    <row r="33" spans="1:32" ht="15.75" customHeight="1">
      <c r="A33" s="246"/>
      <c r="B33" s="232"/>
      <c r="C33" s="232"/>
      <c r="D33" s="234"/>
      <c r="E33" s="230"/>
      <c r="F33" s="230"/>
      <c r="G33" s="230"/>
      <c r="H33" s="230"/>
      <c r="I33" s="230"/>
      <c r="J33" s="253"/>
      <c r="K33" s="230"/>
      <c r="L33" s="230"/>
      <c r="M33" s="230"/>
      <c r="N33" s="239"/>
      <c r="O33" s="236"/>
      <c r="P33" s="240"/>
      <c r="Q33" s="236"/>
      <c r="R33" s="236"/>
      <c r="S33" s="241"/>
      <c r="T33" s="241"/>
      <c r="U33" s="248"/>
      <c r="V33" s="248"/>
      <c r="W33" s="248"/>
      <c r="X33" s="239"/>
      <c r="AA33" s="3"/>
      <c r="AB33" s="3"/>
      <c r="AF33" s="3"/>
    </row>
    <row r="34" spans="1:32" ht="15.75" customHeight="1">
      <c r="A34" s="246"/>
      <c r="B34" s="232"/>
      <c r="C34" s="232"/>
      <c r="D34" s="234"/>
      <c r="E34" s="230"/>
      <c r="F34" s="230"/>
      <c r="G34" s="230"/>
      <c r="H34" s="230"/>
      <c r="I34" s="230"/>
      <c r="J34" s="253"/>
      <c r="K34" s="230"/>
      <c r="L34" s="230"/>
      <c r="M34" s="230"/>
      <c r="N34" s="239"/>
      <c r="O34" s="236"/>
      <c r="P34" s="240"/>
      <c r="Q34" s="236"/>
      <c r="R34" s="236"/>
      <c r="S34" s="241"/>
      <c r="T34" s="241"/>
      <c r="U34" s="248"/>
      <c r="V34" s="248"/>
      <c r="W34" s="248"/>
      <c r="X34" s="239"/>
      <c r="AA34" s="3"/>
      <c r="AB34" s="3"/>
      <c r="AF34" s="3"/>
    </row>
    <row r="35" spans="1:32" ht="15.75" customHeight="1">
      <c r="A35" s="246"/>
      <c r="B35" s="232" t="str">
        <f>'[2]INVERSIÓN'!C39</f>
        <v>Operar un proceso de Direccionamiento Estratégico</v>
      </c>
      <c r="C35" s="232" t="s">
        <v>151</v>
      </c>
      <c r="D35" s="26" t="s">
        <v>39</v>
      </c>
      <c r="E35" s="256">
        <v>1</v>
      </c>
      <c r="F35" s="128"/>
      <c r="G35" s="128"/>
      <c r="H35" s="128"/>
      <c r="I35" s="128"/>
      <c r="J35" s="255">
        <f>+'[2]INVERSIÓN'!AF39</f>
        <v>1</v>
      </c>
      <c r="K35" s="128"/>
      <c r="L35" s="128"/>
      <c r="M35" s="128"/>
      <c r="N35" s="239" t="s">
        <v>147</v>
      </c>
      <c r="O35" s="236" t="s">
        <v>148</v>
      </c>
      <c r="P35" s="240" t="s">
        <v>149</v>
      </c>
      <c r="Q35" s="236" t="s">
        <v>150</v>
      </c>
      <c r="R35" s="236" t="s">
        <v>147</v>
      </c>
      <c r="S35" s="241" t="s">
        <v>152</v>
      </c>
      <c r="T35" s="241" t="s">
        <v>152</v>
      </c>
      <c r="U35" s="248" t="s">
        <v>153</v>
      </c>
      <c r="V35" s="248" t="s">
        <v>220</v>
      </c>
      <c r="W35" s="248" t="s">
        <v>221</v>
      </c>
      <c r="X35" s="239">
        <v>7980001</v>
      </c>
      <c r="AA35" s="3"/>
      <c r="AB35" s="3"/>
      <c r="AF35" s="3"/>
    </row>
    <row r="36" spans="1:32" ht="15.75" customHeight="1">
      <c r="A36" s="246"/>
      <c r="B36" s="232"/>
      <c r="C36" s="232"/>
      <c r="D36" s="26" t="s">
        <v>42</v>
      </c>
      <c r="E36" s="172">
        <f>'[2]INVERSIÓN'!L40</f>
        <v>781542000</v>
      </c>
      <c r="F36" s="172"/>
      <c r="G36" s="172"/>
      <c r="H36" s="172"/>
      <c r="I36" s="172"/>
      <c r="J36" s="254">
        <f>+'[2]INVERSIÓN'!AF40</f>
        <v>481683000</v>
      </c>
      <c r="K36" s="172"/>
      <c r="L36" s="172"/>
      <c r="M36" s="172"/>
      <c r="N36" s="239"/>
      <c r="O36" s="236"/>
      <c r="P36" s="240"/>
      <c r="Q36" s="236"/>
      <c r="R36" s="236"/>
      <c r="S36" s="241"/>
      <c r="T36" s="241"/>
      <c r="U36" s="248"/>
      <c r="V36" s="248"/>
      <c r="W36" s="248"/>
      <c r="X36" s="239"/>
      <c r="AA36" s="3"/>
      <c r="AB36" s="3"/>
      <c r="AF36" s="3"/>
    </row>
    <row r="37" spans="1:32" ht="15.75" customHeight="1">
      <c r="A37" s="246"/>
      <c r="B37" s="232"/>
      <c r="C37" s="232"/>
      <c r="D37" s="176" t="s">
        <v>45</v>
      </c>
      <c r="E37" s="128">
        <f>F37</f>
        <v>0</v>
      </c>
      <c r="F37" s="128"/>
      <c r="G37" s="128"/>
      <c r="H37" s="128"/>
      <c r="I37" s="128"/>
      <c r="J37" s="252">
        <f>+'[2]INVERSIÓN'!AF41</f>
        <v>0</v>
      </c>
      <c r="K37" s="128"/>
      <c r="L37" s="128"/>
      <c r="M37" s="128"/>
      <c r="N37" s="239"/>
      <c r="O37" s="236"/>
      <c r="P37" s="240"/>
      <c r="Q37" s="236"/>
      <c r="R37" s="236"/>
      <c r="S37" s="241"/>
      <c r="T37" s="241"/>
      <c r="U37" s="248"/>
      <c r="V37" s="248"/>
      <c r="W37" s="248"/>
      <c r="X37" s="239"/>
      <c r="AA37" s="3"/>
      <c r="AB37" s="3"/>
      <c r="AF37" s="3"/>
    </row>
    <row r="38" spans="1:32" ht="15.75" customHeight="1">
      <c r="A38" s="246"/>
      <c r="B38" s="232"/>
      <c r="C38" s="232"/>
      <c r="D38" s="233" t="s">
        <v>48</v>
      </c>
      <c r="E38" s="230">
        <f>'[2]INVERSIÓN'!L42</f>
        <v>241084572</v>
      </c>
      <c r="F38" s="230"/>
      <c r="G38" s="230"/>
      <c r="H38" s="230"/>
      <c r="I38" s="230"/>
      <c r="J38" s="253">
        <f>+'[2]INVERSIÓN'!AF42</f>
        <v>197911247</v>
      </c>
      <c r="K38" s="230"/>
      <c r="L38" s="230"/>
      <c r="M38" s="230"/>
      <c r="N38" s="239"/>
      <c r="O38" s="236"/>
      <c r="P38" s="240"/>
      <c r="Q38" s="236"/>
      <c r="R38" s="236"/>
      <c r="S38" s="241"/>
      <c r="T38" s="241"/>
      <c r="U38" s="248"/>
      <c r="V38" s="248"/>
      <c r="W38" s="248"/>
      <c r="X38" s="239"/>
      <c r="AA38" s="3"/>
      <c r="AB38" s="3"/>
      <c r="AF38" s="3"/>
    </row>
    <row r="39" spans="1:32" ht="15.75" customHeight="1">
      <c r="A39" s="246"/>
      <c r="B39" s="232"/>
      <c r="C39" s="232"/>
      <c r="D39" s="234"/>
      <c r="E39" s="230"/>
      <c r="F39" s="230"/>
      <c r="G39" s="230"/>
      <c r="H39" s="230"/>
      <c r="I39" s="230"/>
      <c r="J39" s="253"/>
      <c r="K39" s="230"/>
      <c r="L39" s="230"/>
      <c r="M39" s="230"/>
      <c r="N39" s="239"/>
      <c r="O39" s="236"/>
      <c r="P39" s="240"/>
      <c r="Q39" s="236"/>
      <c r="R39" s="236"/>
      <c r="S39" s="241"/>
      <c r="T39" s="241"/>
      <c r="U39" s="248"/>
      <c r="V39" s="248"/>
      <c r="W39" s="248"/>
      <c r="X39" s="239"/>
      <c r="AA39" s="3"/>
      <c r="AB39" s="3"/>
      <c r="AF39" s="3"/>
    </row>
    <row r="40" spans="1:32" ht="15.75" customHeight="1">
      <c r="A40" s="246"/>
      <c r="B40" s="232"/>
      <c r="C40" s="232"/>
      <c r="D40" s="234"/>
      <c r="E40" s="230"/>
      <c r="F40" s="230"/>
      <c r="G40" s="230"/>
      <c r="H40" s="230"/>
      <c r="I40" s="230"/>
      <c r="J40" s="253"/>
      <c r="K40" s="230"/>
      <c r="L40" s="230"/>
      <c r="M40" s="230"/>
      <c r="N40" s="239"/>
      <c r="O40" s="236"/>
      <c r="P40" s="240"/>
      <c r="Q40" s="236"/>
      <c r="R40" s="236"/>
      <c r="S40" s="241"/>
      <c r="T40" s="241"/>
      <c r="U40" s="248"/>
      <c r="V40" s="248"/>
      <c r="W40" s="248"/>
      <c r="X40" s="239"/>
      <c r="AA40" s="3"/>
      <c r="AB40" s="3"/>
      <c r="AF40" s="3"/>
    </row>
    <row r="41" spans="1:32" ht="15.75" customHeight="1">
      <c r="A41" s="246"/>
      <c r="B41" s="232"/>
      <c r="C41" s="232"/>
      <c r="D41" s="234"/>
      <c r="E41" s="230"/>
      <c r="F41" s="230"/>
      <c r="G41" s="230"/>
      <c r="H41" s="230"/>
      <c r="I41" s="230"/>
      <c r="J41" s="253"/>
      <c r="K41" s="230"/>
      <c r="L41" s="230"/>
      <c r="M41" s="230"/>
      <c r="N41" s="239"/>
      <c r="O41" s="236"/>
      <c r="P41" s="240"/>
      <c r="Q41" s="236"/>
      <c r="R41" s="236"/>
      <c r="S41" s="241"/>
      <c r="T41" s="241"/>
      <c r="U41" s="248"/>
      <c r="V41" s="248"/>
      <c r="W41" s="248"/>
      <c r="X41" s="239"/>
      <c r="AA41" s="3"/>
      <c r="AB41" s="3"/>
      <c r="AF41" s="3"/>
    </row>
    <row r="42" spans="1:32" ht="15.75" customHeight="1">
      <c r="A42" s="246"/>
      <c r="B42" s="232" t="str">
        <f>'[2]INVERSIÓN'!C15</f>
        <v>Mantener mínimo 8 puntos habilitados de Atención al Ciudadano</v>
      </c>
      <c r="C42" s="232" t="s">
        <v>212</v>
      </c>
      <c r="D42" s="170" t="s">
        <v>39</v>
      </c>
      <c r="E42" s="128">
        <v>1</v>
      </c>
      <c r="F42" s="128"/>
      <c r="G42" s="128"/>
      <c r="H42" s="128"/>
      <c r="I42" s="128"/>
      <c r="J42" s="252">
        <v>1</v>
      </c>
      <c r="K42" s="128"/>
      <c r="L42" s="128"/>
      <c r="M42" s="128"/>
      <c r="N42" s="239" t="s">
        <v>147</v>
      </c>
      <c r="O42" s="236" t="s">
        <v>148</v>
      </c>
      <c r="P42" s="240" t="s">
        <v>149</v>
      </c>
      <c r="Q42" s="236" t="s">
        <v>150</v>
      </c>
      <c r="R42" s="236" t="s">
        <v>147</v>
      </c>
      <c r="S42" s="241" t="s">
        <v>152</v>
      </c>
      <c r="T42" s="241" t="s">
        <v>152</v>
      </c>
      <c r="U42" s="248" t="s">
        <v>153</v>
      </c>
      <c r="V42" s="248" t="s">
        <v>220</v>
      </c>
      <c r="W42" s="248" t="s">
        <v>221</v>
      </c>
      <c r="X42" s="239">
        <v>7980001</v>
      </c>
      <c r="AA42" s="3"/>
      <c r="AB42" s="3"/>
      <c r="AF42" s="3"/>
    </row>
    <row r="43" spans="1:32" ht="15.75" customHeight="1">
      <c r="A43" s="246"/>
      <c r="B43" s="232"/>
      <c r="C43" s="232"/>
      <c r="D43" s="175" t="s">
        <v>42</v>
      </c>
      <c r="E43" s="172">
        <v>329367600</v>
      </c>
      <c r="F43" s="172"/>
      <c r="G43" s="172"/>
      <c r="H43" s="172"/>
      <c r="I43" s="172"/>
      <c r="J43" s="254">
        <v>139160400</v>
      </c>
      <c r="K43" s="172"/>
      <c r="L43" s="172"/>
      <c r="M43" s="172"/>
      <c r="N43" s="239"/>
      <c r="O43" s="236"/>
      <c r="P43" s="240"/>
      <c r="Q43" s="236"/>
      <c r="R43" s="236"/>
      <c r="S43" s="241"/>
      <c r="T43" s="241"/>
      <c r="U43" s="248"/>
      <c r="V43" s="248"/>
      <c r="W43" s="248"/>
      <c r="X43" s="239"/>
      <c r="AA43" s="3"/>
      <c r="AB43" s="3"/>
      <c r="AF43" s="3"/>
    </row>
    <row r="44" spans="1:32" ht="15.75" customHeight="1">
      <c r="A44" s="246"/>
      <c r="B44" s="232"/>
      <c r="C44" s="232"/>
      <c r="D44" s="175" t="s">
        <v>45</v>
      </c>
      <c r="E44" s="128">
        <v>0</v>
      </c>
      <c r="F44" s="128"/>
      <c r="G44" s="128"/>
      <c r="H44" s="128"/>
      <c r="I44" s="128"/>
      <c r="J44" s="252">
        <v>0</v>
      </c>
      <c r="K44" s="128"/>
      <c r="L44" s="128"/>
      <c r="M44" s="128"/>
      <c r="N44" s="239"/>
      <c r="O44" s="236"/>
      <c r="P44" s="240"/>
      <c r="Q44" s="236"/>
      <c r="R44" s="236"/>
      <c r="S44" s="241"/>
      <c r="T44" s="241"/>
      <c r="U44" s="248"/>
      <c r="V44" s="248"/>
      <c r="W44" s="248"/>
      <c r="X44" s="239"/>
      <c r="AA44" s="3"/>
      <c r="AB44" s="3"/>
      <c r="AF44" s="3"/>
    </row>
    <row r="45" spans="1:32" ht="15.75" customHeight="1">
      <c r="A45" s="246"/>
      <c r="B45" s="232"/>
      <c r="C45" s="232"/>
      <c r="D45" s="231" t="s">
        <v>48</v>
      </c>
      <c r="E45" s="230">
        <v>95485940</v>
      </c>
      <c r="F45" s="230"/>
      <c r="G45" s="230"/>
      <c r="H45" s="230"/>
      <c r="I45" s="230"/>
      <c r="J45" s="253">
        <v>39800722.5</v>
      </c>
      <c r="K45" s="230"/>
      <c r="L45" s="230"/>
      <c r="M45" s="230"/>
      <c r="N45" s="239"/>
      <c r="O45" s="236"/>
      <c r="P45" s="240"/>
      <c r="Q45" s="236"/>
      <c r="R45" s="236"/>
      <c r="S45" s="241"/>
      <c r="T45" s="241"/>
      <c r="U45" s="248"/>
      <c r="V45" s="248"/>
      <c r="W45" s="248"/>
      <c r="X45" s="239"/>
      <c r="AA45" s="3"/>
      <c r="AB45" s="3"/>
      <c r="AF45" s="3"/>
    </row>
    <row r="46" spans="1:32" ht="15.75" customHeight="1">
      <c r="A46" s="246"/>
      <c r="B46" s="232"/>
      <c r="C46" s="232"/>
      <c r="D46" s="231"/>
      <c r="E46" s="230"/>
      <c r="F46" s="230"/>
      <c r="G46" s="230"/>
      <c r="H46" s="230"/>
      <c r="I46" s="230"/>
      <c r="J46" s="253"/>
      <c r="K46" s="230"/>
      <c r="L46" s="230"/>
      <c r="M46" s="230"/>
      <c r="N46" s="239"/>
      <c r="O46" s="236"/>
      <c r="P46" s="240"/>
      <c r="Q46" s="236"/>
      <c r="R46" s="236"/>
      <c r="S46" s="241"/>
      <c r="T46" s="241"/>
      <c r="U46" s="248"/>
      <c r="V46" s="248"/>
      <c r="W46" s="248"/>
      <c r="X46" s="239"/>
      <c r="AA46" s="3"/>
      <c r="AB46" s="3"/>
      <c r="AF46" s="3"/>
    </row>
    <row r="47" spans="1:32" ht="15.75" customHeight="1">
      <c r="A47" s="246"/>
      <c r="B47" s="232"/>
      <c r="C47" s="232"/>
      <c r="D47" s="231"/>
      <c r="E47" s="230"/>
      <c r="F47" s="230"/>
      <c r="G47" s="230"/>
      <c r="H47" s="230"/>
      <c r="I47" s="230"/>
      <c r="J47" s="253"/>
      <c r="K47" s="230"/>
      <c r="L47" s="230"/>
      <c r="M47" s="230"/>
      <c r="N47" s="239"/>
      <c r="O47" s="236"/>
      <c r="P47" s="240"/>
      <c r="Q47" s="236"/>
      <c r="R47" s="236"/>
      <c r="S47" s="241"/>
      <c r="T47" s="241"/>
      <c r="U47" s="248"/>
      <c r="V47" s="248"/>
      <c r="W47" s="248"/>
      <c r="X47" s="239"/>
      <c r="AA47" s="3"/>
      <c r="AB47" s="3"/>
      <c r="AF47" s="3"/>
    </row>
    <row r="48" spans="1:32" ht="15.75" customHeight="1">
      <c r="A48" s="246"/>
      <c r="B48" s="232"/>
      <c r="C48" s="232"/>
      <c r="D48" s="231"/>
      <c r="E48" s="230"/>
      <c r="F48" s="230"/>
      <c r="G48" s="230"/>
      <c r="H48" s="230"/>
      <c r="I48" s="230"/>
      <c r="J48" s="253"/>
      <c r="K48" s="230"/>
      <c r="L48" s="230"/>
      <c r="M48" s="230"/>
      <c r="N48" s="239"/>
      <c r="O48" s="236"/>
      <c r="P48" s="240"/>
      <c r="Q48" s="236"/>
      <c r="R48" s="236"/>
      <c r="S48" s="241"/>
      <c r="T48" s="241"/>
      <c r="U48" s="248"/>
      <c r="V48" s="248"/>
      <c r="W48" s="248"/>
      <c r="X48" s="239"/>
      <c r="AA48" s="3"/>
      <c r="AB48" s="3"/>
      <c r="AF48" s="3"/>
    </row>
    <row r="49" spans="1:32" ht="15.75" customHeight="1">
      <c r="A49" s="246"/>
      <c r="B49" s="232"/>
      <c r="C49" s="232" t="s">
        <v>213</v>
      </c>
      <c r="D49" s="170" t="s">
        <v>39</v>
      </c>
      <c r="E49" s="128">
        <v>1</v>
      </c>
      <c r="F49" s="128"/>
      <c r="G49" s="128"/>
      <c r="H49" s="128"/>
      <c r="I49" s="128"/>
      <c r="J49" s="252">
        <v>1</v>
      </c>
      <c r="K49" s="128"/>
      <c r="L49" s="128"/>
      <c r="M49" s="128"/>
      <c r="N49" s="236" t="s">
        <v>207</v>
      </c>
      <c r="O49" s="236" t="s">
        <v>208</v>
      </c>
      <c r="P49" s="236" t="s">
        <v>156</v>
      </c>
      <c r="Q49" s="236" t="s">
        <v>157</v>
      </c>
      <c r="R49" s="236" t="s">
        <v>147</v>
      </c>
      <c r="S49" s="241" t="s">
        <v>152</v>
      </c>
      <c r="T49" s="241" t="s">
        <v>152</v>
      </c>
      <c r="U49" s="248" t="s">
        <v>153</v>
      </c>
      <c r="V49" s="248" t="s">
        <v>220</v>
      </c>
      <c r="W49" s="248" t="s">
        <v>221</v>
      </c>
      <c r="X49" s="239">
        <v>709039</v>
      </c>
      <c r="AA49" s="3"/>
      <c r="AB49" s="3"/>
      <c r="AF49" s="3"/>
    </row>
    <row r="50" spans="1:32" ht="15.75" customHeight="1">
      <c r="A50" s="246"/>
      <c r="B50" s="232"/>
      <c r="C50" s="232"/>
      <c r="D50" s="175" t="s">
        <v>42</v>
      </c>
      <c r="E50" s="172">
        <v>109789200</v>
      </c>
      <c r="F50" s="172"/>
      <c r="G50" s="172"/>
      <c r="H50" s="172"/>
      <c r="I50" s="172"/>
      <c r="J50" s="254">
        <v>46386800</v>
      </c>
      <c r="K50" s="172"/>
      <c r="L50" s="172"/>
      <c r="M50" s="172"/>
      <c r="N50" s="236"/>
      <c r="O50" s="236"/>
      <c r="P50" s="236"/>
      <c r="Q50" s="236"/>
      <c r="R50" s="236"/>
      <c r="S50" s="241"/>
      <c r="T50" s="241"/>
      <c r="U50" s="248"/>
      <c r="V50" s="248"/>
      <c r="W50" s="248"/>
      <c r="X50" s="239"/>
      <c r="AA50" s="3"/>
      <c r="AB50" s="3"/>
      <c r="AF50" s="3"/>
    </row>
    <row r="51" spans="1:32" ht="15.75" customHeight="1">
      <c r="A51" s="246"/>
      <c r="B51" s="232"/>
      <c r="C51" s="232"/>
      <c r="D51" s="175" t="s">
        <v>45</v>
      </c>
      <c r="E51" s="128">
        <v>0</v>
      </c>
      <c r="F51" s="128"/>
      <c r="G51" s="128"/>
      <c r="H51" s="128"/>
      <c r="I51" s="128"/>
      <c r="J51" s="252">
        <v>0</v>
      </c>
      <c r="K51" s="128"/>
      <c r="L51" s="128"/>
      <c r="M51" s="128"/>
      <c r="N51" s="236"/>
      <c r="O51" s="236"/>
      <c r="P51" s="236"/>
      <c r="Q51" s="236"/>
      <c r="R51" s="236"/>
      <c r="S51" s="241"/>
      <c r="T51" s="241"/>
      <c r="U51" s="248"/>
      <c r="V51" s="248"/>
      <c r="W51" s="248"/>
      <c r="X51" s="239"/>
      <c r="AA51" s="3"/>
      <c r="AB51" s="3"/>
      <c r="AF51" s="3"/>
    </row>
    <row r="52" spans="1:32" ht="15.75" customHeight="1">
      <c r="A52" s="246"/>
      <c r="B52" s="232"/>
      <c r="C52" s="232"/>
      <c r="D52" s="231" t="s">
        <v>48</v>
      </c>
      <c r="E52" s="230">
        <v>31828647</v>
      </c>
      <c r="F52" s="230"/>
      <c r="G52" s="230"/>
      <c r="H52" s="230"/>
      <c r="I52" s="230"/>
      <c r="J52" s="253">
        <v>13266907.5</v>
      </c>
      <c r="K52" s="230"/>
      <c r="L52" s="230"/>
      <c r="M52" s="230"/>
      <c r="N52" s="236"/>
      <c r="O52" s="236"/>
      <c r="P52" s="236"/>
      <c r="Q52" s="236"/>
      <c r="R52" s="236"/>
      <c r="S52" s="241"/>
      <c r="T52" s="241"/>
      <c r="U52" s="248"/>
      <c r="V52" s="248"/>
      <c r="W52" s="248"/>
      <c r="X52" s="239"/>
      <c r="AA52" s="3"/>
      <c r="AB52" s="3"/>
      <c r="AF52" s="3"/>
    </row>
    <row r="53" spans="1:32" ht="15.75" customHeight="1">
      <c r="A53" s="246"/>
      <c r="B53" s="232"/>
      <c r="C53" s="232"/>
      <c r="D53" s="231"/>
      <c r="E53" s="230"/>
      <c r="F53" s="230"/>
      <c r="G53" s="230"/>
      <c r="H53" s="230"/>
      <c r="I53" s="230"/>
      <c r="J53" s="253"/>
      <c r="K53" s="230"/>
      <c r="L53" s="230"/>
      <c r="M53" s="230"/>
      <c r="N53" s="236"/>
      <c r="O53" s="236"/>
      <c r="P53" s="236"/>
      <c r="Q53" s="236"/>
      <c r="R53" s="236"/>
      <c r="S53" s="241"/>
      <c r="T53" s="241"/>
      <c r="U53" s="248"/>
      <c r="V53" s="248"/>
      <c r="W53" s="248"/>
      <c r="X53" s="239"/>
      <c r="AA53" s="3"/>
      <c r="AB53" s="3"/>
      <c r="AF53" s="3"/>
    </row>
    <row r="54" spans="1:32" ht="15.75" customHeight="1">
      <c r="A54" s="246"/>
      <c r="B54" s="232"/>
      <c r="C54" s="232"/>
      <c r="D54" s="231"/>
      <c r="E54" s="230"/>
      <c r="F54" s="230"/>
      <c r="G54" s="230"/>
      <c r="H54" s="230"/>
      <c r="I54" s="230"/>
      <c r="J54" s="253"/>
      <c r="K54" s="230"/>
      <c r="L54" s="230"/>
      <c r="M54" s="230"/>
      <c r="N54" s="236"/>
      <c r="O54" s="236"/>
      <c r="P54" s="236"/>
      <c r="Q54" s="236"/>
      <c r="R54" s="236"/>
      <c r="S54" s="241"/>
      <c r="T54" s="241"/>
      <c r="U54" s="248"/>
      <c r="V54" s="248"/>
      <c r="W54" s="248"/>
      <c r="X54" s="239"/>
      <c r="AA54" s="3"/>
      <c r="AB54" s="3"/>
      <c r="AF54" s="3"/>
    </row>
    <row r="55" spans="1:32" ht="15.75" customHeight="1">
      <c r="A55" s="246"/>
      <c r="B55" s="232"/>
      <c r="C55" s="232"/>
      <c r="D55" s="231"/>
      <c r="E55" s="230"/>
      <c r="F55" s="230"/>
      <c r="G55" s="230"/>
      <c r="H55" s="230"/>
      <c r="I55" s="230"/>
      <c r="J55" s="253"/>
      <c r="K55" s="230"/>
      <c r="L55" s="230"/>
      <c r="M55" s="230"/>
      <c r="N55" s="236"/>
      <c r="O55" s="236"/>
      <c r="P55" s="236"/>
      <c r="Q55" s="236"/>
      <c r="R55" s="236"/>
      <c r="S55" s="241"/>
      <c r="T55" s="241"/>
      <c r="U55" s="248"/>
      <c r="V55" s="248"/>
      <c r="W55" s="248"/>
      <c r="X55" s="239"/>
      <c r="AA55" s="3"/>
      <c r="AB55" s="3"/>
      <c r="AF55" s="3"/>
    </row>
    <row r="56" spans="1:32" ht="15.75" customHeight="1">
      <c r="A56" s="246"/>
      <c r="B56" s="232"/>
      <c r="C56" s="232" t="s">
        <v>214</v>
      </c>
      <c r="D56" s="170" t="s">
        <v>39</v>
      </c>
      <c r="E56" s="128">
        <v>1</v>
      </c>
      <c r="F56" s="128"/>
      <c r="G56" s="128"/>
      <c r="H56" s="128"/>
      <c r="I56" s="128"/>
      <c r="J56" s="252">
        <v>1</v>
      </c>
      <c r="K56" s="128"/>
      <c r="L56" s="128"/>
      <c r="M56" s="128"/>
      <c r="N56" s="232" t="s">
        <v>209</v>
      </c>
      <c r="O56" s="236" t="s">
        <v>159</v>
      </c>
      <c r="P56" s="236" t="s">
        <v>160</v>
      </c>
      <c r="Q56" s="236" t="s">
        <v>161</v>
      </c>
      <c r="R56" s="236" t="s">
        <v>147</v>
      </c>
      <c r="S56" s="241" t="s">
        <v>152</v>
      </c>
      <c r="T56" s="241" t="s">
        <v>152</v>
      </c>
      <c r="U56" s="248" t="s">
        <v>153</v>
      </c>
      <c r="V56" s="248" t="s">
        <v>220</v>
      </c>
      <c r="W56" s="248" t="s">
        <v>221</v>
      </c>
      <c r="X56" s="239">
        <v>1187315</v>
      </c>
      <c r="AA56" s="3"/>
      <c r="AB56" s="3"/>
      <c r="AF56" s="3"/>
    </row>
    <row r="57" spans="1:32" ht="15.75" customHeight="1">
      <c r="A57" s="246"/>
      <c r="B57" s="232"/>
      <c r="C57" s="232"/>
      <c r="D57" s="175" t="s">
        <v>42</v>
      </c>
      <c r="E57" s="172">
        <v>109789200</v>
      </c>
      <c r="F57" s="172"/>
      <c r="G57" s="172"/>
      <c r="H57" s="172"/>
      <c r="I57" s="172"/>
      <c r="J57" s="254">
        <v>46386800</v>
      </c>
      <c r="K57" s="172"/>
      <c r="L57" s="172"/>
      <c r="M57" s="172"/>
      <c r="N57" s="232"/>
      <c r="O57" s="236"/>
      <c r="P57" s="236"/>
      <c r="Q57" s="236"/>
      <c r="R57" s="236"/>
      <c r="S57" s="241"/>
      <c r="T57" s="241"/>
      <c r="U57" s="248"/>
      <c r="V57" s="248"/>
      <c r="W57" s="248"/>
      <c r="X57" s="239"/>
      <c r="AA57" s="3"/>
      <c r="AB57" s="3"/>
      <c r="AF57" s="3"/>
    </row>
    <row r="58" spans="1:32" ht="15.75" customHeight="1">
      <c r="A58" s="246"/>
      <c r="B58" s="232"/>
      <c r="C58" s="232"/>
      <c r="D58" s="175" t="s">
        <v>45</v>
      </c>
      <c r="E58" s="128">
        <v>0</v>
      </c>
      <c r="F58" s="128"/>
      <c r="G58" s="128"/>
      <c r="H58" s="128"/>
      <c r="I58" s="128"/>
      <c r="J58" s="252">
        <v>0</v>
      </c>
      <c r="K58" s="128"/>
      <c r="L58" s="128"/>
      <c r="M58" s="128"/>
      <c r="N58" s="232"/>
      <c r="O58" s="236"/>
      <c r="P58" s="236"/>
      <c r="Q58" s="236"/>
      <c r="R58" s="236"/>
      <c r="S58" s="241"/>
      <c r="T58" s="241"/>
      <c r="U58" s="248"/>
      <c r="V58" s="248"/>
      <c r="W58" s="248"/>
      <c r="X58" s="239"/>
      <c r="AA58" s="3"/>
      <c r="AB58" s="3"/>
      <c r="AF58" s="3"/>
    </row>
    <row r="59" spans="1:32" ht="15.75" customHeight="1">
      <c r="A59" s="246"/>
      <c r="B59" s="232"/>
      <c r="C59" s="232"/>
      <c r="D59" s="231" t="s">
        <v>48</v>
      </c>
      <c r="E59" s="230">
        <v>31828647</v>
      </c>
      <c r="F59" s="230"/>
      <c r="G59" s="230"/>
      <c r="H59" s="230"/>
      <c r="I59" s="230"/>
      <c r="J59" s="253">
        <v>13266907.5</v>
      </c>
      <c r="K59" s="230"/>
      <c r="L59" s="230"/>
      <c r="M59" s="230"/>
      <c r="N59" s="232"/>
      <c r="O59" s="236"/>
      <c r="P59" s="236"/>
      <c r="Q59" s="236"/>
      <c r="R59" s="236"/>
      <c r="S59" s="241"/>
      <c r="T59" s="241"/>
      <c r="U59" s="248"/>
      <c r="V59" s="248"/>
      <c r="W59" s="248"/>
      <c r="X59" s="239"/>
      <c r="AA59" s="3"/>
      <c r="AB59" s="3"/>
      <c r="AF59" s="3"/>
    </row>
    <row r="60" spans="1:32" ht="15.75" customHeight="1">
      <c r="A60" s="246"/>
      <c r="B60" s="232"/>
      <c r="C60" s="232"/>
      <c r="D60" s="231"/>
      <c r="E60" s="230"/>
      <c r="F60" s="230"/>
      <c r="G60" s="230"/>
      <c r="H60" s="230"/>
      <c r="I60" s="230"/>
      <c r="J60" s="253"/>
      <c r="K60" s="230"/>
      <c r="L60" s="230"/>
      <c r="M60" s="230"/>
      <c r="N60" s="232"/>
      <c r="O60" s="236"/>
      <c r="P60" s="236"/>
      <c r="Q60" s="236"/>
      <c r="R60" s="236"/>
      <c r="S60" s="241"/>
      <c r="T60" s="241"/>
      <c r="U60" s="248"/>
      <c r="V60" s="248"/>
      <c r="W60" s="248"/>
      <c r="X60" s="239"/>
      <c r="AA60" s="3"/>
      <c r="AB60" s="3"/>
      <c r="AF60" s="3"/>
    </row>
    <row r="61" spans="1:32" ht="15.75" customHeight="1">
      <c r="A61" s="246"/>
      <c r="B61" s="232"/>
      <c r="C61" s="232"/>
      <c r="D61" s="231"/>
      <c r="E61" s="230"/>
      <c r="F61" s="230"/>
      <c r="G61" s="230"/>
      <c r="H61" s="230"/>
      <c r="I61" s="230"/>
      <c r="J61" s="253"/>
      <c r="K61" s="230"/>
      <c r="L61" s="230"/>
      <c r="M61" s="230"/>
      <c r="N61" s="232"/>
      <c r="O61" s="236"/>
      <c r="P61" s="236"/>
      <c r="Q61" s="236"/>
      <c r="R61" s="236"/>
      <c r="S61" s="241"/>
      <c r="T61" s="241"/>
      <c r="U61" s="248"/>
      <c r="V61" s="248"/>
      <c r="W61" s="248"/>
      <c r="X61" s="239"/>
      <c r="AA61" s="3"/>
      <c r="AB61" s="3"/>
      <c r="AF61" s="3"/>
    </row>
    <row r="62" spans="1:32" ht="15.75" customHeight="1">
      <c r="A62" s="246"/>
      <c r="B62" s="232"/>
      <c r="C62" s="232"/>
      <c r="D62" s="231"/>
      <c r="E62" s="230"/>
      <c r="F62" s="230"/>
      <c r="G62" s="230"/>
      <c r="H62" s="230"/>
      <c r="I62" s="230"/>
      <c r="J62" s="253"/>
      <c r="K62" s="230"/>
      <c r="L62" s="230"/>
      <c r="M62" s="230"/>
      <c r="N62" s="232"/>
      <c r="O62" s="236"/>
      <c r="P62" s="236"/>
      <c r="Q62" s="236"/>
      <c r="R62" s="236"/>
      <c r="S62" s="241"/>
      <c r="T62" s="241"/>
      <c r="U62" s="248"/>
      <c r="V62" s="248"/>
      <c r="W62" s="248"/>
      <c r="X62" s="239"/>
      <c r="AA62" s="3"/>
      <c r="AB62" s="3"/>
      <c r="AF62" s="3"/>
    </row>
    <row r="63" spans="1:32" ht="15.75" customHeight="1">
      <c r="A63" s="246"/>
      <c r="B63" s="232"/>
      <c r="C63" s="232" t="s">
        <v>215</v>
      </c>
      <c r="D63" s="170" t="s">
        <v>39</v>
      </c>
      <c r="E63" s="128">
        <v>1</v>
      </c>
      <c r="F63" s="128"/>
      <c r="G63" s="128"/>
      <c r="H63" s="128"/>
      <c r="I63" s="128"/>
      <c r="J63" s="252">
        <v>1</v>
      </c>
      <c r="K63" s="128"/>
      <c r="L63" s="128"/>
      <c r="M63" s="128"/>
      <c r="N63" s="232" t="s">
        <v>210</v>
      </c>
      <c r="O63" s="236" t="s">
        <v>163</v>
      </c>
      <c r="P63" s="236" t="s">
        <v>164</v>
      </c>
      <c r="Q63" s="236" t="s">
        <v>165</v>
      </c>
      <c r="R63" s="236" t="s">
        <v>147</v>
      </c>
      <c r="S63" s="241" t="s">
        <v>152</v>
      </c>
      <c r="T63" s="241" t="s">
        <v>152</v>
      </c>
      <c r="U63" s="248" t="s">
        <v>153</v>
      </c>
      <c r="V63" s="248" t="s">
        <v>220</v>
      </c>
      <c r="W63" s="248" t="s">
        <v>221</v>
      </c>
      <c r="X63" s="239">
        <v>403519</v>
      </c>
      <c r="AA63" s="3"/>
      <c r="AB63" s="3"/>
      <c r="AF63" s="3"/>
    </row>
    <row r="64" spans="1:32" ht="15.75" customHeight="1">
      <c r="A64" s="246"/>
      <c r="B64" s="232"/>
      <c r="C64" s="232"/>
      <c r="D64" s="175" t="s">
        <v>42</v>
      </c>
      <c r="E64" s="172">
        <v>109789200</v>
      </c>
      <c r="F64" s="172"/>
      <c r="G64" s="172"/>
      <c r="H64" s="172"/>
      <c r="I64" s="172"/>
      <c r="J64" s="254">
        <v>46386800</v>
      </c>
      <c r="K64" s="172"/>
      <c r="L64" s="172"/>
      <c r="M64" s="172"/>
      <c r="N64" s="232"/>
      <c r="O64" s="236"/>
      <c r="P64" s="236"/>
      <c r="Q64" s="236"/>
      <c r="R64" s="236"/>
      <c r="S64" s="241"/>
      <c r="T64" s="241"/>
      <c r="U64" s="248"/>
      <c r="V64" s="248"/>
      <c r="W64" s="248"/>
      <c r="X64" s="239"/>
      <c r="AA64" s="3"/>
      <c r="AB64" s="3"/>
      <c r="AF64" s="3"/>
    </row>
    <row r="65" spans="1:32" ht="15.75" customHeight="1">
      <c r="A65" s="246"/>
      <c r="B65" s="232"/>
      <c r="C65" s="232"/>
      <c r="D65" s="175" t="s">
        <v>45</v>
      </c>
      <c r="E65" s="128">
        <v>0</v>
      </c>
      <c r="F65" s="128"/>
      <c r="G65" s="128"/>
      <c r="H65" s="128"/>
      <c r="I65" s="128"/>
      <c r="J65" s="252">
        <v>0</v>
      </c>
      <c r="K65" s="128"/>
      <c r="L65" s="128"/>
      <c r="M65" s="128"/>
      <c r="N65" s="232"/>
      <c r="O65" s="236"/>
      <c r="P65" s="236"/>
      <c r="Q65" s="236"/>
      <c r="R65" s="236"/>
      <c r="S65" s="241"/>
      <c r="T65" s="241"/>
      <c r="U65" s="248"/>
      <c r="V65" s="248"/>
      <c r="W65" s="248"/>
      <c r="X65" s="239"/>
      <c r="AA65" s="3"/>
      <c r="AB65" s="3"/>
      <c r="AF65" s="3"/>
    </row>
    <row r="66" spans="1:32" ht="15.75" customHeight="1">
      <c r="A66" s="246"/>
      <c r="B66" s="232"/>
      <c r="C66" s="232"/>
      <c r="D66" s="231" t="s">
        <v>48</v>
      </c>
      <c r="E66" s="230">
        <v>31828647</v>
      </c>
      <c r="F66" s="230"/>
      <c r="G66" s="230"/>
      <c r="H66" s="230"/>
      <c r="I66" s="230"/>
      <c r="J66" s="253">
        <v>13266907.5</v>
      </c>
      <c r="K66" s="230"/>
      <c r="L66" s="230"/>
      <c r="M66" s="230"/>
      <c r="N66" s="232"/>
      <c r="O66" s="236"/>
      <c r="P66" s="236"/>
      <c r="Q66" s="236"/>
      <c r="R66" s="236"/>
      <c r="S66" s="241"/>
      <c r="T66" s="241"/>
      <c r="U66" s="248"/>
      <c r="V66" s="248"/>
      <c r="W66" s="248"/>
      <c r="X66" s="239"/>
      <c r="AA66" s="3"/>
      <c r="AB66" s="3"/>
      <c r="AF66" s="3"/>
    </row>
    <row r="67" spans="1:32" ht="15.75" customHeight="1">
      <c r="A67" s="246"/>
      <c r="B67" s="232"/>
      <c r="C67" s="232"/>
      <c r="D67" s="231"/>
      <c r="E67" s="230"/>
      <c r="F67" s="230"/>
      <c r="G67" s="230"/>
      <c r="H67" s="230"/>
      <c r="I67" s="230"/>
      <c r="J67" s="253"/>
      <c r="K67" s="230"/>
      <c r="L67" s="230"/>
      <c r="M67" s="230"/>
      <c r="N67" s="232"/>
      <c r="O67" s="236"/>
      <c r="P67" s="236"/>
      <c r="Q67" s="236"/>
      <c r="R67" s="236"/>
      <c r="S67" s="241"/>
      <c r="T67" s="241"/>
      <c r="U67" s="248"/>
      <c r="V67" s="248"/>
      <c r="W67" s="248"/>
      <c r="X67" s="239"/>
      <c r="AA67" s="3"/>
      <c r="AB67" s="3"/>
      <c r="AF67" s="3"/>
    </row>
    <row r="68" spans="1:32" ht="15.75" customHeight="1">
      <c r="A68" s="246"/>
      <c r="B68" s="232"/>
      <c r="C68" s="232"/>
      <c r="D68" s="231"/>
      <c r="E68" s="230"/>
      <c r="F68" s="230"/>
      <c r="G68" s="230"/>
      <c r="H68" s="230"/>
      <c r="I68" s="230"/>
      <c r="J68" s="253"/>
      <c r="K68" s="230"/>
      <c r="L68" s="230"/>
      <c r="M68" s="230"/>
      <c r="N68" s="232"/>
      <c r="O68" s="236"/>
      <c r="P68" s="236"/>
      <c r="Q68" s="236"/>
      <c r="R68" s="236"/>
      <c r="S68" s="241"/>
      <c r="T68" s="241"/>
      <c r="U68" s="248"/>
      <c r="V68" s="248"/>
      <c r="W68" s="248"/>
      <c r="X68" s="239"/>
      <c r="AA68" s="3"/>
      <c r="AB68" s="3"/>
      <c r="AF68" s="3"/>
    </row>
    <row r="69" spans="1:32" ht="15.75" customHeight="1">
      <c r="A69" s="246"/>
      <c r="B69" s="232"/>
      <c r="C69" s="232"/>
      <c r="D69" s="231"/>
      <c r="E69" s="230"/>
      <c r="F69" s="230"/>
      <c r="G69" s="230"/>
      <c r="H69" s="230"/>
      <c r="I69" s="230"/>
      <c r="J69" s="253"/>
      <c r="K69" s="230"/>
      <c r="L69" s="230"/>
      <c r="M69" s="230"/>
      <c r="N69" s="232"/>
      <c r="O69" s="236"/>
      <c r="P69" s="236"/>
      <c r="Q69" s="236"/>
      <c r="R69" s="236"/>
      <c r="S69" s="241"/>
      <c r="T69" s="241"/>
      <c r="U69" s="248"/>
      <c r="V69" s="248"/>
      <c r="W69" s="248"/>
      <c r="X69" s="239"/>
      <c r="AA69" s="3"/>
      <c r="AB69" s="3"/>
      <c r="AF69" s="3"/>
    </row>
    <row r="70" spans="1:32" ht="15.75" customHeight="1">
      <c r="A70" s="246"/>
      <c r="B70" s="232"/>
      <c r="C70" s="232" t="s">
        <v>216</v>
      </c>
      <c r="D70" s="170" t="s">
        <v>39</v>
      </c>
      <c r="E70" s="128">
        <v>1</v>
      </c>
      <c r="F70" s="128"/>
      <c r="G70" s="128"/>
      <c r="H70" s="128"/>
      <c r="I70" s="128"/>
      <c r="J70" s="252">
        <v>1</v>
      </c>
      <c r="K70" s="128"/>
      <c r="L70" s="128"/>
      <c r="M70" s="128"/>
      <c r="N70" s="232" t="s">
        <v>166</v>
      </c>
      <c r="O70" s="236" t="s">
        <v>166</v>
      </c>
      <c r="P70" s="236" t="s">
        <v>167</v>
      </c>
      <c r="Q70" s="236" t="s">
        <v>168</v>
      </c>
      <c r="R70" s="236" t="s">
        <v>147</v>
      </c>
      <c r="S70" s="241" t="s">
        <v>152</v>
      </c>
      <c r="T70" s="241" t="s">
        <v>152</v>
      </c>
      <c r="U70" s="248" t="s">
        <v>153</v>
      </c>
      <c r="V70" s="248" t="s">
        <v>220</v>
      </c>
      <c r="W70" s="248" t="s">
        <v>221</v>
      </c>
      <c r="X70" s="239">
        <v>1250734</v>
      </c>
      <c r="AA70" s="3"/>
      <c r="AB70" s="3"/>
      <c r="AF70" s="3"/>
    </row>
    <row r="71" spans="1:32" ht="15.75" customHeight="1">
      <c r="A71" s="246"/>
      <c r="B71" s="232"/>
      <c r="C71" s="232"/>
      <c r="D71" s="175" t="s">
        <v>42</v>
      </c>
      <c r="E71" s="172">
        <v>109789200</v>
      </c>
      <c r="F71" s="172"/>
      <c r="G71" s="172"/>
      <c r="H71" s="172"/>
      <c r="I71" s="172"/>
      <c r="J71" s="254">
        <v>46386800</v>
      </c>
      <c r="K71" s="172"/>
      <c r="L71" s="172"/>
      <c r="M71" s="172"/>
      <c r="N71" s="232"/>
      <c r="O71" s="236"/>
      <c r="P71" s="236"/>
      <c r="Q71" s="236"/>
      <c r="R71" s="236"/>
      <c r="S71" s="241"/>
      <c r="T71" s="241"/>
      <c r="U71" s="248"/>
      <c r="V71" s="248"/>
      <c r="W71" s="248"/>
      <c r="X71" s="239"/>
      <c r="AA71" s="3"/>
      <c r="AB71" s="3"/>
      <c r="AF71" s="3"/>
    </row>
    <row r="72" spans="1:32" ht="15.75" customHeight="1">
      <c r="A72" s="246"/>
      <c r="B72" s="232"/>
      <c r="C72" s="232"/>
      <c r="D72" s="175" t="s">
        <v>45</v>
      </c>
      <c r="E72" s="128">
        <v>0</v>
      </c>
      <c r="F72" s="128"/>
      <c r="G72" s="128"/>
      <c r="H72" s="128"/>
      <c r="I72" s="128"/>
      <c r="J72" s="252">
        <v>0</v>
      </c>
      <c r="K72" s="128"/>
      <c r="L72" s="128"/>
      <c r="M72" s="128"/>
      <c r="N72" s="232"/>
      <c r="O72" s="236"/>
      <c r="P72" s="236"/>
      <c r="Q72" s="236"/>
      <c r="R72" s="236"/>
      <c r="S72" s="241"/>
      <c r="T72" s="241"/>
      <c r="U72" s="248"/>
      <c r="V72" s="248"/>
      <c r="W72" s="248"/>
      <c r="X72" s="239"/>
      <c r="AA72" s="3"/>
      <c r="AB72" s="3"/>
      <c r="AF72" s="3"/>
    </row>
    <row r="73" spans="1:32" ht="15.75" customHeight="1">
      <c r="A73" s="246"/>
      <c r="B73" s="232"/>
      <c r="C73" s="232"/>
      <c r="D73" s="231" t="s">
        <v>48</v>
      </c>
      <c r="E73" s="230">
        <v>31828647</v>
      </c>
      <c r="F73" s="230"/>
      <c r="G73" s="230"/>
      <c r="H73" s="230"/>
      <c r="I73" s="230"/>
      <c r="J73" s="253">
        <v>13266907.5</v>
      </c>
      <c r="K73" s="230"/>
      <c r="L73" s="230"/>
      <c r="M73" s="230"/>
      <c r="N73" s="232"/>
      <c r="O73" s="236"/>
      <c r="P73" s="236"/>
      <c r="Q73" s="236"/>
      <c r="R73" s="236"/>
      <c r="S73" s="241"/>
      <c r="T73" s="241"/>
      <c r="U73" s="248"/>
      <c r="V73" s="248"/>
      <c r="W73" s="248"/>
      <c r="X73" s="239"/>
      <c r="AA73" s="3"/>
      <c r="AB73" s="3"/>
      <c r="AF73" s="3"/>
    </row>
    <row r="74" spans="1:32" ht="15.75" customHeight="1">
      <c r="A74" s="246"/>
      <c r="B74" s="232"/>
      <c r="C74" s="232"/>
      <c r="D74" s="231"/>
      <c r="E74" s="230"/>
      <c r="F74" s="230"/>
      <c r="G74" s="230"/>
      <c r="H74" s="230"/>
      <c r="I74" s="230"/>
      <c r="J74" s="253"/>
      <c r="K74" s="230"/>
      <c r="L74" s="230"/>
      <c r="M74" s="230"/>
      <c r="N74" s="232"/>
      <c r="O74" s="236"/>
      <c r="P74" s="236"/>
      <c r="Q74" s="236"/>
      <c r="R74" s="236"/>
      <c r="S74" s="241"/>
      <c r="T74" s="241"/>
      <c r="U74" s="248"/>
      <c r="V74" s="248"/>
      <c r="W74" s="248"/>
      <c r="X74" s="239"/>
      <c r="AA74" s="3"/>
      <c r="AB74" s="3"/>
      <c r="AF74" s="3"/>
    </row>
    <row r="75" spans="1:32" ht="15.75" customHeight="1">
      <c r="A75" s="246"/>
      <c r="B75" s="232"/>
      <c r="C75" s="232"/>
      <c r="D75" s="231"/>
      <c r="E75" s="230"/>
      <c r="F75" s="230"/>
      <c r="G75" s="230"/>
      <c r="H75" s="230"/>
      <c r="I75" s="230"/>
      <c r="J75" s="253"/>
      <c r="K75" s="230"/>
      <c r="L75" s="230"/>
      <c r="M75" s="230"/>
      <c r="N75" s="232"/>
      <c r="O75" s="236"/>
      <c r="P75" s="236"/>
      <c r="Q75" s="236"/>
      <c r="R75" s="236"/>
      <c r="S75" s="241"/>
      <c r="T75" s="241"/>
      <c r="U75" s="248"/>
      <c r="V75" s="248"/>
      <c r="W75" s="248"/>
      <c r="X75" s="239"/>
      <c r="AA75" s="3"/>
      <c r="AB75" s="3"/>
      <c r="AF75" s="3"/>
    </row>
    <row r="76" spans="1:32" ht="15.75" customHeight="1">
      <c r="A76" s="246"/>
      <c r="B76" s="232"/>
      <c r="C76" s="232"/>
      <c r="D76" s="231"/>
      <c r="E76" s="230"/>
      <c r="F76" s="230"/>
      <c r="G76" s="230"/>
      <c r="H76" s="230"/>
      <c r="I76" s="230"/>
      <c r="J76" s="253"/>
      <c r="K76" s="230"/>
      <c r="L76" s="230"/>
      <c r="M76" s="230"/>
      <c r="N76" s="232"/>
      <c r="O76" s="236"/>
      <c r="P76" s="236"/>
      <c r="Q76" s="236"/>
      <c r="R76" s="236"/>
      <c r="S76" s="241"/>
      <c r="T76" s="241"/>
      <c r="U76" s="248"/>
      <c r="V76" s="248"/>
      <c r="W76" s="248"/>
      <c r="X76" s="239"/>
      <c r="AA76" s="3"/>
      <c r="AB76" s="3"/>
      <c r="AF76" s="3"/>
    </row>
    <row r="77" spans="1:32" ht="15.75" customHeight="1">
      <c r="A77" s="246"/>
      <c r="B77" s="232"/>
      <c r="C77" s="232" t="s">
        <v>217</v>
      </c>
      <c r="D77" s="170" t="s">
        <v>39</v>
      </c>
      <c r="E77" s="128">
        <v>1</v>
      </c>
      <c r="F77" s="128"/>
      <c r="G77" s="128"/>
      <c r="H77" s="128"/>
      <c r="I77" s="128"/>
      <c r="J77" s="252">
        <v>1</v>
      </c>
      <c r="K77" s="128"/>
      <c r="L77" s="128"/>
      <c r="M77" s="128"/>
      <c r="N77" s="232" t="s">
        <v>43</v>
      </c>
      <c r="O77" s="236" t="s">
        <v>170</v>
      </c>
      <c r="P77" s="236" t="s">
        <v>43</v>
      </c>
      <c r="Q77" s="236" t="s">
        <v>171</v>
      </c>
      <c r="R77" s="236" t="s">
        <v>147</v>
      </c>
      <c r="S77" s="241" t="s">
        <v>152</v>
      </c>
      <c r="T77" s="241" t="s">
        <v>152</v>
      </c>
      <c r="U77" s="248" t="s">
        <v>153</v>
      </c>
      <c r="V77" s="248" t="s">
        <v>220</v>
      </c>
      <c r="W77" s="248" t="s">
        <v>221</v>
      </c>
      <c r="X77" s="239">
        <v>140767</v>
      </c>
      <c r="AA77" s="3"/>
      <c r="AB77" s="3"/>
      <c r="AF77" s="3"/>
    </row>
    <row r="78" spans="1:32" ht="15.75" customHeight="1">
      <c r="A78" s="246"/>
      <c r="B78" s="232"/>
      <c r="C78" s="232"/>
      <c r="D78" s="175" t="s">
        <v>42</v>
      </c>
      <c r="E78" s="172">
        <v>109789200</v>
      </c>
      <c r="F78" s="172"/>
      <c r="G78" s="172"/>
      <c r="H78" s="172"/>
      <c r="I78" s="172"/>
      <c r="J78" s="254">
        <v>46386800</v>
      </c>
      <c r="K78" s="172"/>
      <c r="L78" s="172"/>
      <c r="M78" s="172"/>
      <c r="N78" s="232"/>
      <c r="O78" s="236"/>
      <c r="P78" s="236"/>
      <c r="Q78" s="236"/>
      <c r="R78" s="236"/>
      <c r="S78" s="241"/>
      <c r="T78" s="241"/>
      <c r="U78" s="248"/>
      <c r="V78" s="248"/>
      <c r="W78" s="248"/>
      <c r="X78" s="239"/>
      <c r="AA78" s="3"/>
      <c r="AB78" s="3"/>
      <c r="AF78" s="3"/>
    </row>
    <row r="79" spans="1:32" ht="15.75" customHeight="1">
      <c r="A79" s="246"/>
      <c r="B79" s="232"/>
      <c r="C79" s="232"/>
      <c r="D79" s="175" t="s">
        <v>45</v>
      </c>
      <c r="E79" s="128">
        <v>0</v>
      </c>
      <c r="F79" s="128"/>
      <c r="G79" s="128"/>
      <c r="H79" s="128"/>
      <c r="I79" s="128"/>
      <c r="J79" s="252">
        <v>0</v>
      </c>
      <c r="K79" s="128"/>
      <c r="L79" s="128"/>
      <c r="M79" s="128"/>
      <c r="N79" s="232"/>
      <c r="O79" s="236"/>
      <c r="P79" s="236"/>
      <c r="Q79" s="236"/>
      <c r="R79" s="236"/>
      <c r="S79" s="241"/>
      <c r="T79" s="241"/>
      <c r="U79" s="248"/>
      <c r="V79" s="248"/>
      <c r="W79" s="248"/>
      <c r="X79" s="239"/>
      <c r="AA79" s="3"/>
      <c r="AB79" s="3"/>
      <c r="AF79" s="3"/>
    </row>
    <row r="80" spans="1:32" ht="15.75" customHeight="1">
      <c r="A80" s="246"/>
      <c r="B80" s="232"/>
      <c r="C80" s="232"/>
      <c r="D80" s="231" t="s">
        <v>48</v>
      </c>
      <c r="E80" s="230">
        <v>31828647</v>
      </c>
      <c r="F80" s="230"/>
      <c r="G80" s="230"/>
      <c r="H80" s="230"/>
      <c r="I80" s="230"/>
      <c r="J80" s="253">
        <v>13266907.5</v>
      </c>
      <c r="K80" s="230"/>
      <c r="L80" s="230"/>
      <c r="M80" s="230"/>
      <c r="N80" s="232"/>
      <c r="O80" s="236"/>
      <c r="P80" s="236"/>
      <c r="Q80" s="236"/>
      <c r="R80" s="236"/>
      <c r="S80" s="241"/>
      <c r="T80" s="241"/>
      <c r="U80" s="248"/>
      <c r="V80" s="248"/>
      <c r="W80" s="248"/>
      <c r="X80" s="239"/>
      <c r="AA80" s="3"/>
      <c r="AB80" s="3"/>
      <c r="AF80" s="3"/>
    </row>
    <row r="81" spans="1:32" ht="15.75" customHeight="1">
      <c r="A81" s="246"/>
      <c r="B81" s="232"/>
      <c r="C81" s="232"/>
      <c r="D81" s="231"/>
      <c r="E81" s="230"/>
      <c r="F81" s="230"/>
      <c r="G81" s="230"/>
      <c r="H81" s="230"/>
      <c r="I81" s="230"/>
      <c r="J81" s="253"/>
      <c r="K81" s="230"/>
      <c r="L81" s="230"/>
      <c r="M81" s="230"/>
      <c r="N81" s="232"/>
      <c r="O81" s="236"/>
      <c r="P81" s="236"/>
      <c r="Q81" s="236"/>
      <c r="R81" s="236"/>
      <c r="S81" s="241"/>
      <c r="T81" s="241"/>
      <c r="U81" s="248"/>
      <c r="V81" s="248"/>
      <c r="W81" s="248"/>
      <c r="X81" s="239"/>
      <c r="AA81" s="3"/>
      <c r="AB81" s="3"/>
      <c r="AF81" s="3"/>
    </row>
    <row r="82" spans="1:32" ht="15.75" customHeight="1">
      <c r="A82" s="246"/>
      <c r="B82" s="232"/>
      <c r="C82" s="232"/>
      <c r="D82" s="231"/>
      <c r="E82" s="230"/>
      <c r="F82" s="230"/>
      <c r="G82" s="230"/>
      <c r="H82" s="230"/>
      <c r="I82" s="230"/>
      <c r="J82" s="253"/>
      <c r="K82" s="230"/>
      <c r="L82" s="230"/>
      <c r="M82" s="230"/>
      <c r="N82" s="232"/>
      <c r="O82" s="236"/>
      <c r="P82" s="236"/>
      <c r="Q82" s="236"/>
      <c r="R82" s="236"/>
      <c r="S82" s="241"/>
      <c r="T82" s="241"/>
      <c r="U82" s="248"/>
      <c r="V82" s="248"/>
      <c r="W82" s="248"/>
      <c r="X82" s="239"/>
      <c r="AA82" s="3"/>
      <c r="AB82" s="3"/>
      <c r="AF82" s="3"/>
    </row>
    <row r="83" spans="1:32" ht="15.75" customHeight="1">
      <c r="A83" s="246"/>
      <c r="B83" s="232"/>
      <c r="C83" s="232"/>
      <c r="D83" s="231"/>
      <c r="E83" s="230"/>
      <c r="F83" s="230"/>
      <c r="G83" s="230"/>
      <c r="H83" s="230"/>
      <c r="I83" s="230"/>
      <c r="J83" s="253"/>
      <c r="K83" s="230"/>
      <c r="L83" s="230"/>
      <c r="M83" s="230"/>
      <c r="N83" s="232"/>
      <c r="O83" s="236"/>
      <c r="P83" s="236"/>
      <c r="Q83" s="236"/>
      <c r="R83" s="236"/>
      <c r="S83" s="241"/>
      <c r="T83" s="241"/>
      <c r="U83" s="248"/>
      <c r="V83" s="248"/>
      <c r="W83" s="248"/>
      <c r="X83" s="239"/>
      <c r="AA83" s="3"/>
      <c r="AB83" s="3"/>
      <c r="AF83" s="3"/>
    </row>
    <row r="84" spans="1:32" ht="15.75" customHeight="1">
      <c r="A84" s="246"/>
      <c r="B84" s="232"/>
      <c r="C84" s="232" t="s">
        <v>218</v>
      </c>
      <c r="D84" s="170" t="s">
        <v>39</v>
      </c>
      <c r="E84" s="128">
        <v>1</v>
      </c>
      <c r="F84" s="128"/>
      <c r="G84" s="128"/>
      <c r="H84" s="128"/>
      <c r="I84" s="128"/>
      <c r="J84" s="252">
        <v>1</v>
      </c>
      <c r="K84" s="128"/>
      <c r="L84" s="128"/>
      <c r="M84" s="128"/>
      <c r="N84" s="232" t="s">
        <v>54</v>
      </c>
      <c r="O84" s="236" t="s">
        <v>173</v>
      </c>
      <c r="P84" s="236" t="s">
        <v>174</v>
      </c>
      <c r="Q84" s="236" t="s">
        <v>175</v>
      </c>
      <c r="R84" s="236" t="s">
        <v>147</v>
      </c>
      <c r="S84" s="241" t="s">
        <v>152</v>
      </c>
      <c r="T84" s="241" t="s">
        <v>152</v>
      </c>
      <c r="U84" s="248" t="s">
        <v>153</v>
      </c>
      <c r="V84" s="248" t="s">
        <v>220</v>
      </c>
      <c r="W84" s="248" t="s">
        <v>221</v>
      </c>
      <c r="X84" s="239">
        <v>225220</v>
      </c>
      <c r="AA84" s="3"/>
      <c r="AB84" s="3"/>
      <c r="AF84" s="3"/>
    </row>
    <row r="85" spans="1:32" ht="15.75" customHeight="1">
      <c r="A85" s="246"/>
      <c r="B85" s="232"/>
      <c r="C85" s="232"/>
      <c r="D85" s="175" t="s">
        <v>42</v>
      </c>
      <c r="E85" s="172">
        <v>109789200</v>
      </c>
      <c r="F85" s="172"/>
      <c r="G85" s="172"/>
      <c r="H85" s="172"/>
      <c r="I85" s="172"/>
      <c r="J85" s="254">
        <v>46386800</v>
      </c>
      <c r="K85" s="172"/>
      <c r="L85" s="172"/>
      <c r="M85" s="172"/>
      <c r="N85" s="232"/>
      <c r="O85" s="236"/>
      <c r="P85" s="236"/>
      <c r="Q85" s="236"/>
      <c r="R85" s="236"/>
      <c r="S85" s="241"/>
      <c r="T85" s="241"/>
      <c r="U85" s="248"/>
      <c r="V85" s="248"/>
      <c r="W85" s="248"/>
      <c r="X85" s="239"/>
      <c r="AA85" s="3"/>
      <c r="AB85" s="3"/>
      <c r="AF85" s="3"/>
    </row>
    <row r="86" spans="1:32" ht="15.75" customHeight="1">
      <c r="A86" s="246"/>
      <c r="B86" s="232"/>
      <c r="C86" s="232"/>
      <c r="D86" s="175" t="s">
        <v>45</v>
      </c>
      <c r="E86" s="128">
        <v>0</v>
      </c>
      <c r="F86" s="128"/>
      <c r="G86" s="128"/>
      <c r="H86" s="128"/>
      <c r="I86" s="128"/>
      <c r="J86" s="252">
        <v>0</v>
      </c>
      <c r="K86" s="128"/>
      <c r="L86" s="128"/>
      <c r="M86" s="128"/>
      <c r="N86" s="232"/>
      <c r="O86" s="236"/>
      <c r="P86" s="236"/>
      <c r="Q86" s="236"/>
      <c r="R86" s="236"/>
      <c r="S86" s="241"/>
      <c r="T86" s="241"/>
      <c r="U86" s="248"/>
      <c r="V86" s="248"/>
      <c r="W86" s="248"/>
      <c r="X86" s="239"/>
      <c r="AA86" s="3"/>
      <c r="AB86" s="3"/>
      <c r="AF86" s="3"/>
    </row>
    <row r="87" spans="1:32" ht="15.75" customHeight="1">
      <c r="A87" s="246"/>
      <c r="B87" s="232"/>
      <c r="C87" s="232"/>
      <c r="D87" s="231" t="s">
        <v>48</v>
      </c>
      <c r="E87" s="230">
        <v>31828647</v>
      </c>
      <c r="F87" s="230"/>
      <c r="G87" s="230"/>
      <c r="H87" s="230"/>
      <c r="I87" s="230"/>
      <c r="J87" s="253">
        <v>13266907.5</v>
      </c>
      <c r="K87" s="230"/>
      <c r="L87" s="230"/>
      <c r="M87" s="230"/>
      <c r="N87" s="232"/>
      <c r="O87" s="236"/>
      <c r="P87" s="236"/>
      <c r="Q87" s="236"/>
      <c r="R87" s="236"/>
      <c r="S87" s="241"/>
      <c r="T87" s="241"/>
      <c r="U87" s="248"/>
      <c r="V87" s="248"/>
      <c r="W87" s="248"/>
      <c r="X87" s="239"/>
      <c r="AA87" s="3"/>
      <c r="AB87" s="3"/>
      <c r="AF87" s="3"/>
    </row>
    <row r="88" spans="1:32" ht="15.75" customHeight="1">
      <c r="A88" s="246"/>
      <c r="B88" s="232"/>
      <c r="C88" s="232"/>
      <c r="D88" s="231"/>
      <c r="E88" s="230"/>
      <c r="F88" s="230"/>
      <c r="G88" s="230"/>
      <c r="H88" s="230"/>
      <c r="I88" s="230"/>
      <c r="J88" s="253"/>
      <c r="K88" s="230"/>
      <c r="L88" s="230"/>
      <c r="M88" s="230"/>
      <c r="N88" s="232"/>
      <c r="O88" s="236"/>
      <c r="P88" s="236"/>
      <c r="Q88" s="236"/>
      <c r="R88" s="236"/>
      <c r="S88" s="241"/>
      <c r="T88" s="241"/>
      <c r="U88" s="248"/>
      <c r="V88" s="248"/>
      <c r="W88" s="248"/>
      <c r="X88" s="239"/>
      <c r="AA88" s="3"/>
      <c r="AB88" s="3"/>
      <c r="AF88" s="3"/>
    </row>
    <row r="89" spans="1:32" ht="15.75" customHeight="1">
      <c r="A89" s="246"/>
      <c r="B89" s="232"/>
      <c r="C89" s="232"/>
      <c r="D89" s="231"/>
      <c r="E89" s="230"/>
      <c r="F89" s="230"/>
      <c r="G89" s="230"/>
      <c r="H89" s="230"/>
      <c r="I89" s="230"/>
      <c r="J89" s="253"/>
      <c r="K89" s="230"/>
      <c r="L89" s="230"/>
      <c r="M89" s="230"/>
      <c r="N89" s="232"/>
      <c r="O89" s="236"/>
      <c r="P89" s="236"/>
      <c r="Q89" s="236"/>
      <c r="R89" s="236"/>
      <c r="S89" s="241"/>
      <c r="T89" s="241"/>
      <c r="U89" s="248"/>
      <c r="V89" s="248"/>
      <c r="W89" s="248"/>
      <c r="X89" s="239"/>
      <c r="AA89" s="3"/>
      <c r="AB89" s="3"/>
      <c r="AF89" s="3"/>
    </row>
    <row r="90" spans="1:32" ht="15.75" customHeight="1">
      <c r="A90" s="246"/>
      <c r="B90" s="232"/>
      <c r="C90" s="232"/>
      <c r="D90" s="231"/>
      <c r="E90" s="230"/>
      <c r="F90" s="230"/>
      <c r="G90" s="230"/>
      <c r="H90" s="230"/>
      <c r="I90" s="230"/>
      <c r="J90" s="253"/>
      <c r="K90" s="230"/>
      <c r="L90" s="230"/>
      <c r="M90" s="230"/>
      <c r="N90" s="232"/>
      <c r="O90" s="236"/>
      <c r="P90" s="236"/>
      <c r="Q90" s="236"/>
      <c r="R90" s="236"/>
      <c r="S90" s="241"/>
      <c r="T90" s="241"/>
      <c r="U90" s="248"/>
      <c r="V90" s="248"/>
      <c r="W90" s="248"/>
      <c r="X90" s="239"/>
      <c r="AA90" s="3"/>
      <c r="AB90" s="3"/>
      <c r="AF90" s="3"/>
    </row>
    <row r="91" spans="1:32" ht="15.75" customHeight="1">
      <c r="A91" s="246"/>
      <c r="B91" s="232"/>
      <c r="C91" s="232" t="s">
        <v>219</v>
      </c>
      <c r="D91" s="170" t="s">
        <v>39</v>
      </c>
      <c r="E91" s="128">
        <v>1</v>
      </c>
      <c r="F91" s="128"/>
      <c r="G91" s="128"/>
      <c r="H91" s="128"/>
      <c r="I91" s="128"/>
      <c r="J91" s="252">
        <v>1</v>
      </c>
      <c r="K91" s="128"/>
      <c r="L91" s="128"/>
      <c r="M91" s="128"/>
      <c r="N91" s="232" t="s">
        <v>211</v>
      </c>
      <c r="O91" s="236" t="s">
        <v>177</v>
      </c>
      <c r="P91" s="236" t="s">
        <v>178</v>
      </c>
      <c r="Q91" s="236" t="s">
        <v>179</v>
      </c>
      <c r="R91" s="236" t="s">
        <v>147</v>
      </c>
      <c r="S91" s="241" t="s">
        <v>152</v>
      </c>
      <c r="T91" s="241" t="s">
        <v>152</v>
      </c>
      <c r="U91" s="248" t="s">
        <v>153</v>
      </c>
      <c r="V91" s="248" t="s">
        <v>220</v>
      </c>
      <c r="W91" s="248" t="s">
        <v>221</v>
      </c>
      <c r="X91" s="239">
        <v>472908</v>
      </c>
      <c r="AA91" s="3"/>
      <c r="AB91" s="3"/>
      <c r="AF91" s="3"/>
    </row>
    <row r="92" spans="1:32" ht="15.75" customHeight="1">
      <c r="A92" s="246"/>
      <c r="B92" s="232"/>
      <c r="C92" s="232"/>
      <c r="D92" s="175" t="s">
        <v>42</v>
      </c>
      <c r="E92" s="172">
        <v>109789200</v>
      </c>
      <c r="F92" s="172"/>
      <c r="G92" s="172"/>
      <c r="H92" s="172"/>
      <c r="I92" s="172"/>
      <c r="J92" s="254">
        <v>46386800</v>
      </c>
      <c r="K92" s="172"/>
      <c r="L92" s="172"/>
      <c r="M92" s="172"/>
      <c r="N92" s="232"/>
      <c r="O92" s="236"/>
      <c r="P92" s="236"/>
      <c r="Q92" s="236"/>
      <c r="R92" s="236"/>
      <c r="S92" s="241"/>
      <c r="T92" s="241"/>
      <c r="U92" s="248"/>
      <c r="V92" s="248"/>
      <c r="W92" s="248"/>
      <c r="X92" s="239"/>
      <c r="AA92" s="3"/>
      <c r="AB92" s="3"/>
      <c r="AF92" s="3"/>
    </row>
    <row r="93" spans="1:32" ht="15.75" customHeight="1">
      <c r="A93" s="246"/>
      <c r="B93" s="232"/>
      <c r="C93" s="232"/>
      <c r="D93" s="175" t="s">
        <v>45</v>
      </c>
      <c r="E93" s="128">
        <v>0</v>
      </c>
      <c r="F93" s="128"/>
      <c r="G93" s="128"/>
      <c r="H93" s="128"/>
      <c r="I93" s="128"/>
      <c r="J93" s="252">
        <v>0</v>
      </c>
      <c r="K93" s="128"/>
      <c r="L93" s="128"/>
      <c r="M93" s="128"/>
      <c r="N93" s="232"/>
      <c r="O93" s="236"/>
      <c r="P93" s="236"/>
      <c r="Q93" s="236"/>
      <c r="R93" s="236"/>
      <c r="S93" s="241"/>
      <c r="T93" s="241"/>
      <c r="U93" s="248"/>
      <c r="V93" s="248"/>
      <c r="W93" s="248"/>
      <c r="X93" s="239"/>
      <c r="AA93" s="3"/>
      <c r="AB93" s="3"/>
      <c r="AF93" s="3"/>
    </row>
    <row r="94" spans="1:32" ht="15.75" customHeight="1">
      <c r="A94" s="246"/>
      <c r="B94" s="232"/>
      <c r="C94" s="232"/>
      <c r="D94" s="231" t="s">
        <v>48</v>
      </c>
      <c r="E94" s="230">
        <v>31828647</v>
      </c>
      <c r="F94" s="230"/>
      <c r="G94" s="230"/>
      <c r="H94" s="230"/>
      <c r="I94" s="230"/>
      <c r="J94" s="253">
        <v>13266907.5</v>
      </c>
      <c r="K94" s="230"/>
      <c r="L94" s="230"/>
      <c r="M94" s="230"/>
      <c r="N94" s="232"/>
      <c r="O94" s="236"/>
      <c r="P94" s="236"/>
      <c r="Q94" s="236"/>
      <c r="R94" s="236"/>
      <c r="S94" s="241"/>
      <c r="T94" s="241"/>
      <c r="U94" s="248"/>
      <c r="V94" s="248"/>
      <c r="W94" s="248"/>
      <c r="X94" s="239"/>
      <c r="AA94" s="3"/>
      <c r="AB94" s="3"/>
      <c r="AF94" s="3"/>
    </row>
    <row r="95" spans="1:32" ht="15.75" customHeight="1">
      <c r="A95" s="246"/>
      <c r="B95" s="232"/>
      <c r="C95" s="232"/>
      <c r="D95" s="231"/>
      <c r="E95" s="230"/>
      <c r="F95" s="230"/>
      <c r="G95" s="230"/>
      <c r="H95" s="230"/>
      <c r="I95" s="230"/>
      <c r="J95" s="253"/>
      <c r="K95" s="230"/>
      <c r="L95" s="230"/>
      <c r="M95" s="230"/>
      <c r="N95" s="232"/>
      <c r="O95" s="236"/>
      <c r="P95" s="236"/>
      <c r="Q95" s="236"/>
      <c r="R95" s="236"/>
      <c r="S95" s="241"/>
      <c r="T95" s="241"/>
      <c r="U95" s="248"/>
      <c r="V95" s="248"/>
      <c r="W95" s="248"/>
      <c r="X95" s="239"/>
      <c r="AA95" s="3"/>
      <c r="AB95" s="3"/>
      <c r="AF95" s="3"/>
    </row>
    <row r="96" spans="1:32" ht="15.75" customHeight="1">
      <c r="A96" s="246"/>
      <c r="B96" s="232"/>
      <c r="C96" s="232"/>
      <c r="D96" s="231"/>
      <c r="E96" s="230"/>
      <c r="F96" s="230"/>
      <c r="G96" s="230"/>
      <c r="H96" s="230"/>
      <c r="I96" s="230"/>
      <c r="J96" s="253"/>
      <c r="K96" s="230"/>
      <c r="L96" s="230"/>
      <c r="M96" s="230"/>
      <c r="N96" s="232"/>
      <c r="O96" s="236"/>
      <c r="P96" s="236"/>
      <c r="Q96" s="236"/>
      <c r="R96" s="236"/>
      <c r="S96" s="241"/>
      <c r="T96" s="241"/>
      <c r="U96" s="248"/>
      <c r="V96" s="248"/>
      <c r="W96" s="248"/>
      <c r="X96" s="239"/>
      <c r="AA96" s="3"/>
      <c r="AB96" s="3"/>
      <c r="AF96" s="3"/>
    </row>
    <row r="97" spans="1:32" ht="15.75" customHeight="1">
      <c r="A97" s="246"/>
      <c r="B97" s="232"/>
      <c r="C97" s="232"/>
      <c r="D97" s="231"/>
      <c r="E97" s="230"/>
      <c r="F97" s="230"/>
      <c r="G97" s="230"/>
      <c r="H97" s="230"/>
      <c r="I97" s="230"/>
      <c r="J97" s="253"/>
      <c r="K97" s="230"/>
      <c r="L97" s="230"/>
      <c r="M97" s="230"/>
      <c r="N97" s="232"/>
      <c r="O97" s="236"/>
      <c r="P97" s="236"/>
      <c r="Q97" s="236"/>
      <c r="R97" s="236"/>
      <c r="S97" s="241"/>
      <c r="T97" s="241"/>
      <c r="U97" s="248"/>
      <c r="V97" s="248"/>
      <c r="W97" s="248"/>
      <c r="X97" s="239"/>
      <c r="AA97" s="3"/>
      <c r="AB97" s="3"/>
      <c r="AF97" s="3"/>
    </row>
    <row r="98" spans="1:82" s="21" customFormat="1" ht="15.75" customHeight="1">
      <c r="A98" s="246"/>
      <c r="B98" s="232"/>
      <c r="C98" s="235" t="s">
        <v>49</v>
      </c>
      <c r="D98" s="26" t="s">
        <v>50</v>
      </c>
      <c r="E98" s="128">
        <v>8</v>
      </c>
      <c r="F98" s="128"/>
      <c r="G98" s="128"/>
      <c r="H98" s="128"/>
      <c r="I98" s="128"/>
      <c r="J98" s="252">
        <f>+'[2]INVERSIÓN'!AF15</f>
        <v>8</v>
      </c>
      <c r="K98" s="128"/>
      <c r="L98" s="128"/>
      <c r="M98" s="128"/>
      <c r="N98" s="237"/>
      <c r="O98" s="237"/>
      <c r="P98" s="237"/>
      <c r="Q98" s="237"/>
      <c r="R98" s="237"/>
      <c r="S98" s="237"/>
      <c r="T98" s="237"/>
      <c r="U98" s="237"/>
      <c r="V98" s="237"/>
      <c r="W98" s="237"/>
      <c r="X98" s="237"/>
      <c r="Y98" s="19"/>
      <c r="Z98" s="19"/>
      <c r="AA98" s="6">
        <v>15</v>
      </c>
      <c r="AB98" s="6" t="s">
        <v>51</v>
      </c>
      <c r="AC98" s="7"/>
      <c r="AD98" s="7"/>
      <c r="AE98" s="7"/>
      <c r="AF98" s="6" t="s">
        <v>52</v>
      </c>
      <c r="AG98" s="7"/>
      <c r="AH98" s="7"/>
      <c r="AI98" s="7"/>
      <c r="AJ98" s="18"/>
      <c r="AK98" s="18"/>
      <c r="AL98" s="18"/>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20"/>
      <c r="BX98" s="20"/>
      <c r="BY98" s="20"/>
      <c r="BZ98" s="20"/>
      <c r="CA98" s="20"/>
      <c r="CB98" s="20"/>
      <c r="CC98" s="20"/>
      <c r="CD98" s="20"/>
    </row>
    <row r="99" spans="1:82" s="21" customFormat="1" ht="15.75" customHeight="1">
      <c r="A99" s="246"/>
      <c r="B99" s="232"/>
      <c r="C99" s="235"/>
      <c r="D99" s="26" t="s">
        <v>53</v>
      </c>
      <c r="E99" s="5">
        <f>'[2]INVERSIÓN'!L16</f>
        <v>1097892000</v>
      </c>
      <c r="F99" s="5"/>
      <c r="G99" s="5"/>
      <c r="H99" s="5"/>
      <c r="I99" s="5"/>
      <c r="J99" s="251">
        <f>+'[2]INVERSIÓN'!AF16</f>
        <v>463868000</v>
      </c>
      <c r="K99" s="5"/>
      <c r="L99" s="5"/>
      <c r="M99" s="5"/>
      <c r="N99" s="237"/>
      <c r="O99" s="237"/>
      <c r="P99" s="237"/>
      <c r="Q99" s="237"/>
      <c r="R99" s="237"/>
      <c r="S99" s="237"/>
      <c r="T99" s="237"/>
      <c r="U99" s="237"/>
      <c r="V99" s="237"/>
      <c r="W99" s="237"/>
      <c r="X99" s="237"/>
      <c r="Y99" s="19"/>
      <c r="Z99" s="19"/>
      <c r="AA99" s="6">
        <v>16</v>
      </c>
      <c r="AB99" s="6" t="s">
        <v>54</v>
      </c>
      <c r="AC99" s="7"/>
      <c r="AD99" s="7"/>
      <c r="AE99" s="7"/>
      <c r="AF99" s="6" t="s">
        <v>55</v>
      </c>
      <c r="AG99" s="7"/>
      <c r="AH99" s="7"/>
      <c r="AI99" s="7"/>
      <c r="AJ99" s="18"/>
      <c r="AK99" s="18"/>
      <c r="AL99" s="18"/>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20"/>
      <c r="BX99" s="20"/>
      <c r="BY99" s="20"/>
      <c r="BZ99" s="20"/>
      <c r="CA99" s="20"/>
      <c r="CB99" s="20"/>
      <c r="CC99" s="20"/>
      <c r="CD99" s="20"/>
    </row>
    <row r="100" spans="1:82" s="21" customFormat="1" ht="15.75" customHeight="1">
      <c r="A100" s="246"/>
      <c r="B100" s="232"/>
      <c r="C100" s="235"/>
      <c r="D100" s="26" t="s">
        <v>56</v>
      </c>
      <c r="E100" s="171">
        <f>'[2]INVERSIÓN'!L18</f>
        <v>318286468</v>
      </c>
      <c r="F100" s="171"/>
      <c r="G100" s="171"/>
      <c r="H100" s="171"/>
      <c r="I100" s="171"/>
      <c r="J100" s="250">
        <f>+'[2]INVERSIÓN'!AF18</f>
        <v>132669075</v>
      </c>
      <c r="K100" s="171"/>
      <c r="L100" s="171"/>
      <c r="M100" s="171"/>
      <c r="N100" s="237"/>
      <c r="O100" s="237"/>
      <c r="P100" s="237"/>
      <c r="Q100" s="237"/>
      <c r="R100" s="237"/>
      <c r="S100" s="237"/>
      <c r="T100" s="237"/>
      <c r="U100" s="237"/>
      <c r="V100" s="237"/>
      <c r="W100" s="237"/>
      <c r="X100" s="237"/>
      <c r="Y100" s="19"/>
      <c r="Z100" s="19"/>
      <c r="AA100" s="6"/>
      <c r="AB100" s="6"/>
      <c r="AC100" s="7"/>
      <c r="AD100" s="7"/>
      <c r="AE100" s="7"/>
      <c r="AF100" s="6"/>
      <c r="AG100" s="7"/>
      <c r="AH100" s="7"/>
      <c r="AI100" s="7"/>
      <c r="AJ100" s="18"/>
      <c r="AK100" s="18"/>
      <c r="AL100" s="18"/>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20"/>
      <c r="BX100" s="20"/>
      <c r="BY100" s="20"/>
      <c r="BZ100" s="20"/>
      <c r="CA100" s="20"/>
      <c r="CB100" s="20"/>
      <c r="CC100" s="20"/>
      <c r="CD100" s="20"/>
    </row>
    <row r="101" spans="1:82" s="23" customFormat="1" ht="35.45" customHeight="1">
      <c r="A101" s="245" t="s">
        <v>57</v>
      </c>
      <c r="B101" s="245"/>
      <c r="C101" s="245"/>
      <c r="D101" s="26" t="s">
        <v>58</v>
      </c>
      <c r="E101" s="249">
        <f>+E8+E15+E22+E29+E36+E99</f>
        <v>2372760000</v>
      </c>
      <c r="F101" s="249">
        <f>F8+F15+F22+F29+F36+F99</f>
        <v>0</v>
      </c>
      <c r="G101" s="249">
        <f>G8+G15+G22+G29+G36+G99</f>
        <v>0</v>
      </c>
      <c r="H101" s="249">
        <f>H8+H15+H22+H29+H36+H99</f>
        <v>0</v>
      </c>
      <c r="I101" s="249">
        <f>I8+I15+I22+I29+I36+I99</f>
        <v>0</v>
      </c>
      <c r="J101" s="249">
        <f>J8+J15+J22+J29+J36+J43+J50+J57+J64+J71+J78+J85+J92</f>
        <v>1166816000</v>
      </c>
      <c r="K101" s="249">
        <f>K8+K15+K22+K29+K36+K99</f>
        <v>0</v>
      </c>
      <c r="L101" s="249">
        <f>L8+L15+L22+L29+L36+L99</f>
        <v>0</v>
      </c>
      <c r="M101" s="249">
        <f>M8+M15+M22+M29+M36+M99</f>
        <v>0</v>
      </c>
      <c r="N101" s="238"/>
      <c r="O101" s="238"/>
      <c r="P101" s="238"/>
      <c r="Q101" s="238"/>
      <c r="R101" s="238"/>
      <c r="S101" s="238"/>
      <c r="T101" s="238"/>
      <c r="U101" s="238"/>
      <c r="V101" s="238"/>
      <c r="W101" s="238"/>
      <c r="X101" s="238"/>
      <c r="Y101" s="27"/>
      <c r="Z101" s="19"/>
      <c r="AA101" s="7"/>
      <c r="AB101" s="7"/>
      <c r="AC101" s="7"/>
      <c r="AD101" s="7"/>
      <c r="AE101" s="7"/>
      <c r="AF101" s="7"/>
      <c r="AG101" s="7"/>
      <c r="AH101" s="7"/>
      <c r="AI101" s="7"/>
      <c r="AJ101" s="18"/>
      <c r="AK101" s="18"/>
      <c r="AL101" s="18"/>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22"/>
      <c r="BX101" s="22"/>
      <c r="BY101" s="22"/>
      <c r="BZ101" s="22"/>
      <c r="CA101" s="22"/>
      <c r="CB101" s="22"/>
      <c r="CC101" s="22"/>
      <c r="CD101" s="22"/>
    </row>
    <row r="102" spans="1:82" s="23" customFormat="1" ht="35.45" customHeight="1">
      <c r="A102" s="245"/>
      <c r="B102" s="245"/>
      <c r="C102" s="245"/>
      <c r="D102" s="26" t="s">
        <v>59</v>
      </c>
      <c r="E102" s="249">
        <f>+E100+E38+E31+E24+E17+E10</f>
        <v>766029342</v>
      </c>
      <c r="F102" s="249">
        <f>+F100+F38+F31+F24+F17+F10</f>
        <v>0</v>
      </c>
      <c r="G102" s="249">
        <f>+G100+G38+G31+G24+G17+G10</f>
        <v>0</v>
      </c>
      <c r="H102" s="249">
        <f>+H100+H38+H31+H24+H17+H10</f>
        <v>0</v>
      </c>
      <c r="I102" s="249">
        <f>+I100+I38+I31+I24+I17+I10</f>
        <v>0</v>
      </c>
      <c r="J102" s="249">
        <f>J38+J31+J24+J17+J10+J45+J52+J59+J66+J73+J80+J87+J94</f>
        <v>492812006</v>
      </c>
      <c r="K102" s="249">
        <f>+K100+K38+K31+K24+K17+K10</f>
        <v>0</v>
      </c>
      <c r="L102" s="249">
        <f>+L100+L38+L31+L24+L17+L10</f>
        <v>0</v>
      </c>
      <c r="M102" s="249">
        <f>+M100+M38+M31+M24+M17+M10</f>
        <v>0</v>
      </c>
      <c r="N102" s="238"/>
      <c r="O102" s="238"/>
      <c r="P102" s="238"/>
      <c r="Q102" s="238"/>
      <c r="R102" s="238"/>
      <c r="S102" s="238"/>
      <c r="T102" s="238"/>
      <c r="U102" s="238"/>
      <c r="V102" s="238"/>
      <c r="W102" s="238"/>
      <c r="X102" s="238"/>
      <c r="Y102" s="27"/>
      <c r="Z102" s="19"/>
      <c r="AA102" s="7"/>
      <c r="AB102" s="7"/>
      <c r="AC102" s="7"/>
      <c r="AD102" s="7"/>
      <c r="AE102" s="7"/>
      <c r="AF102" s="7"/>
      <c r="AG102" s="7"/>
      <c r="AH102" s="7"/>
      <c r="AI102" s="7"/>
      <c r="AJ102" s="18"/>
      <c r="AK102" s="18"/>
      <c r="AL102" s="18"/>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22"/>
      <c r="BX102" s="22"/>
      <c r="BY102" s="22"/>
      <c r="BZ102" s="22"/>
      <c r="CA102" s="22"/>
      <c r="CB102" s="22"/>
      <c r="CC102" s="22"/>
      <c r="CD102" s="22"/>
    </row>
    <row r="103" spans="5:25" ht="15">
      <c r="E103" s="25"/>
      <c r="F103" s="25"/>
      <c r="G103" s="25"/>
      <c r="H103" s="25"/>
      <c r="I103" s="25"/>
      <c r="J103" s="25"/>
      <c r="K103" s="25"/>
      <c r="L103" s="25"/>
      <c r="M103" s="25"/>
      <c r="V103" s="247"/>
      <c r="W103" s="247"/>
      <c r="X103" s="247"/>
      <c r="Y103" s="28"/>
    </row>
    <row r="104" spans="5:25" ht="18" customHeight="1" hidden="1">
      <c r="E104" s="25"/>
      <c r="F104" s="25"/>
      <c r="G104" s="25"/>
      <c r="H104" s="25"/>
      <c r="I104" s="25"/>
      <c r="J104" s="25"/>
      <c r="K104" s="25"/>
      <c r="L104" s="25"/>
      <c r="M104" s="25"/>
      <c r="U104" s="242" t="s">
        <v>124</v>
      </c>
      <c r="V104" s="242"/>
      <c r="W104" s="242"/>
      <c r="X104" s="242"/>
      <c r="Y104" s="29"/>
    </row>
    <row r="105" spans="5:24" ht="15" hidden="1">
      <c r="E105" s="25"/>
      <c r="F105" s="25"/>
      <c r="G105" s="25"/>
      <c r="H105" s="25"/>
      <c r="I105" s="25"/>
      <c r="J105" s="25"/>
      <c r="K105" s="25"/>
      <c r="L105" s="25"/>
      <c r="M105" s="25"/>
      <c r="V105" s="173"/>
      <c r="W105" s="173"/>
      <c r="X105" s="173"/>
    </row>
    <row r="106" spans="5:24" ht="15" hidden="1">
      <c r="E106" s="25"/>
      <c r="F106" s="25"/>
      <c r="G106" s="25"/>
      <c r="H106" s="25"/>
      <c r="I106" s="25"/>
      <c r="J106" s="25"/>
      <c r="K106" s="25"/>
      <c r="L106" s="25"/>
      <c r="M106" s="25"/>
      <c r="V106" s="173"/>
      <c r="W106" s="173"/>
      <c r="X106" s="173"/>
    </row>
    <row r="107" spans="5:24" ht="15" hidden="1">
      <c r="E107" s="25"/>
      <c r="F107" s="25"/>
      <c r="G107" s="25"/>
      <c r="H107" s="25"/>
      <c r="I107" s="25"/>
      <c r="J107" s="25"/>
      <c r="K107" s="25"/>
      <c r="L107" s="25"/>
      <c r="M107" s="25"/>
      <c r="V107" s="173"/>
      <c r="W107" s="173"/>
      <c r="X107" s="173"/>
    </row>
    <row r="108" spans="5:24" ht="15" hidden="1">
      <c r="E108" s="25"/>
      <c r="F108" s="25"/>
      <c r="G108" s="25"/>
      <c r="H108" s="25"/>
      <c r="I108" s="25"/>
      <c r="J108" s="25"/>
      <c r="K108" s="25"/>
      <c r="L108" s="25"/>
      <c r="M108" s="25"/>
      <c r="V108" s="173"/>
      <c r="W108" s="173"/>
      <c r="X108" s="173"/>
    </row>
    <row r="109" spans="3:10" ht="15" hidden="1">
      <c r="C109" s="55"/>
      <c r="D109" s="56">
        <v>463868000</v>
      </c>
      <c r="E109" s="57">
        <v>1</v>
      </c>
      <c r="F109" s="56"/>
      <c r="G109" s="58"/>
      <c r="I109" s="56">
        <v>132669075</v>
      </c>
      <c r="J109" s="57">
        <v>1</v>
      </c>
    </row>
    <row r="110" spans="2:11" ht="15" hidden="1">
      <c r="B110" s="59">
        <v>1</v>
      </c>
      <c r="C110" s="70" t="str">
        <f>C42</f>
        <v>Distrito Capital - Chapinero</v>
      </c>
      <c r="D110" s="60">
        <v>0.3</v>
      </c>
      <c r="E110" s="61">
        <f>D110*D109/E109</f>
        <v>139160400</v>
      </c>
      <c r="F110" s="62"/>
      <c r="G110" s="58">
        <v>1</v>
      </c>
      <c r="H110" s="14" t="s">
        <v>154</v>
      </c>
      <c r="I110" s="60">
        <v>0.3</v>
      </c>
      <c r="J110" s="89">
        <f>I110*I109/J109</f>
        <v>39800722.5</v>
      </c>
      <c r="K110" s="14">
        <v>95485939</v>
      </c>
    </row>
    <row r="111" spans="2:11" ht="15" hidden="1">
      <c r="B111" s="59">
        <v>2</v>
      </c>
      <c r="C111" s="70" t="str">
        <f>C49</f>
        <v>Punto de Inversión Bosa</v>
      </c>
      <c r="D111" s="60">
        <v>0.1</v>
      </c>
      <c r="E111" s="61">
        <f>D111*D109/E109</f>
        <v>46386800</v>
      </c>
      <c r="F111" s="62"/>
      <c r="G111" s="58">
        <v>2</v>
      </c>
      <c r="H111" s="14" t="s">
        <v>155</v>
      </c>
      <c r="I111" s="60">
        <v>0.1</v>
      </c>
      <c r="J111" s="89">
        <f>I111*I109/J109</f>
        <v>13266907.5</v>
      </c>
      <c r="K111" s="14">
        <v>31828647</v>
      </c>
    </row>
    <row r="112" spans="2:11" ht="15" hidden="1">
      <c r="B112" s="59">
        <v>3</v>
      </c>
      <c r="C112" s="70" t="str">
        <f>C56</f>
        <v>Punto de Inversión Kennedy</v>
      </c>
      <c r="D112" s="60">
        <v>0.1</v>
      </c>
      <c r="E112" s="61">
        <f>D112*D109/E109</f>
        <v>46386800</v>
      </c>
      <c r="F112" s="62"/>
      <c r="G112" s="58">
        <v>3</v>
      </c>
      <c r="H112" s="14" t="s">
        <v>158</v>
      </c>
      <c r="I112" s="60">
        <v>0.1</v>
      </c>
      <c r="J112" s="89">
        <f>I112*I109/J109</f>
        <v>13266907.5</v>
      </c>
      <c r="K112" s="14">
        <v>31828647</v>
      </c>
    </row>
    <row r="113" spans="2:11" ht="15" hidden="1">
      <c r="B113" s="59">
        <v>4</v>
      </c>
      <c r="C113" s="70" t="str">
        <f>C63</f>
        <v>Punto de Inversión Fontibón</v>
      </c>
      <c r="D113" s="60">
        <v>0.1</v>
      </c>
      <c r="E113" s="61">
        <f>D113*D109/E109</f>
        <v>46386800</v>
      </c>
      <c r="F113" s="62"/>
      <c r="G113" s="58">
        <v>4</v>
      </c>
      <c r="H113" s="14" t="s">
        <v>162</v>
      </c>
      <c r="I113" s="60">
        <v>0.1</v>
      </c>
      <c r="J113" s="89">
        <f>I113*I109/J109</f>
        <v>13266907.5</v>
      </c>
      <c r="K113" s="14">
        <v>31828647</v>
      </c>
    </row>
    <row r="114" spans="2:11" ht="15" hidden="1">
      <c r="B114" s="59">
        <v>5</v>
      </c>
      <c r="C114" s="70" t="str">
        <f>C70</f>
        <v>Punto de Inversión Suba</v>
      </c>
      <c r="D114" s="60">
        <v>0.1</v>
      </c>
      <c r="E114" s="61">
        <f>D114*D109/E109</f>
        <v>46386800</v>
      </c>
      <c r="F114" s="62"/>
      <c r="G114" s="58">
        <v>5</v>
      </c>
      <c r="H114" s="14" t="s">
        <v>181</v>
      </c>
      <c r="I114" s="60">
        <v>0.1</v>
      </c>
      <c r="J114" s="89">
        <f>I114*I109/J109</f>
        <v>13266907.5</v>
      </c>
      <c r="K114" s="14">
        <v>31828646</v>
      </c>
    </row>
    <row r="115" spans="2:11" ht="15" hidden="1">
      <c r="B115" s="59">
        <v>6</v>
      </c>
      <c r="C115" s="70" t="str">
        <f>C77</f>
        <v>Punto de Inversión Teusaquillo</v>
      </c>
      <c r="D115" s="60">
        <v>0.1</v>
      </c>
      <c r="E115" s="61">
        <f>D115*D109/E109</f>
        <v>46386800</v>
      </c>
      <c r="F115" s="62"/>
      <c r="G115" s="58">
        <v>6</v>
      </c>
      <c r="H115" s="14" t="s">
        <v>169</v>
      </c>
      <c r="I115" s="60">
        <v>0.1</v>
      </c>
      <c r="J115" s="89">
        <f>I115*I109/J109</f>
        <v>13266907.5</v>
      </c>
      <c r="K115" s="14">
        <v>31828646</v>
      </c>
    </row>
    <row r="116" spans="2:11" ht="15" hidden="1">
      <c r="B116" s="59">
        <v>7</v>
      </c>
      <c r="C116" s="70" t="str">
        <f>C84</f>
        <v>Punto de Inversión Puente Aranda</v>
      </c>
      <c r="D116" s="60">
        <v>0.1</v>
      </c>
      <c r="E116" s="61">
        <f>D116*D109/E109</f>
        <v>46386800</v>
      </c>
      <c r="F116" s="62"/>
      <c r="G116" s="58">
        <v>7</v>
      </c>
      <c r="H116" s="14" t="s">
        <v>172</v>
      </c>
      <c r="I116" s="60">
        <v>0.1</v>
      </c>
      <c r="J116" s="89">
        <f>I116*I109/J109</f>
        <v>13266907.5</v>
      </c>
      <c r="K116" s="14">
        <v>31828646</v>
      </c>
    </row>
    <row r="117" spans="2:11" ht="15" hidden="1">
      <c r="B117" s="59">
        <v>8</v>
      </c>
      <c r="C117" s="70" t="str">
        <f>C91</f>
        <v>Punto de Inversión Usaquén</v>
      </c>
      <c r="D117" s="60">
        <v>0.1</v>
      </c>
      <c r="E117" s="61">
        <f>D117*D109/E109</f>
        <v>46386800</v>
      </c>
      <c r="F117" s="62"/>
      <c r="G117" s="58">
        <v>8</v>
      </c>
      <c r="H117" s="14" t="s">
        <v>176</v>
      </c>
      <c r="I117" s="60">
        <v>0.1</v>
      </c>
      <c r="J117" s="89">
        <f>I117*I109/J109</f>
        <v>13266907.5</v>
      </c>
      <c r="K117" s="14">
        <v>31828646</v>
      </c>
    </row>
    <row r="118" spans="3:11" ht="15" hidden="1">
      <c r="C118" s="63"/>
      <c r="D118" s="64"/>
      <c r="E118" s="65"/>
      <c r="F118" s="59"/>
      <c r="G118" s="58"/>
      <c r="K118" s="14">
        <f>SUM(K110:K117)</f>
        <v>318286464</v>
      </c>
    </row>
    <row r="119" spans="3:10" ht="15" hidden="1">
      <c r="C119" s="63"/>
      <c r="D119" s="66">
        <f>SUM(D110:D118)</f>
        <v>0.9999999999999999</v>
      </c>
      <c r="E119" s="67">
        <f>SUM(E110:E118)</f>
        <v>463868000</v>
      </c>
      <c r="F119" s="68"/>
      <c r="G119" s="58"/>
      <c r="I119" s="66">
        <v>0.9999999999999999</v>
      </c>
      <c r="J119" s="67">
        <f>SUM(J110:J118)</f>
        <v>132669075</v>
      </c>
    </row>
    <row r="120" spans="5:7" ht="15" hidden="1">
      <c r="E120" s="24"/>
      <c r="F120" s="69"/>
      <c r="G120" s="58"/>
    </row>
    <row r="121" ht="15" hidden="1"/>
  </sheetData>
  <mergeCells count="315">
    <mergeCell ref="B7:B13"/>
    <mergeCell ref="B14:B20"/>
    <mergeCell ref="D17:D20"/>
    <mergeCell ref="D10:D13"/>
    <mergeCell ref="E10:E13"/>
    <mergeCell ref="G73:G76"/>
    <mergeCell ref="H73:H76"/>
    <mergeCell ref="G10:G13"/>
    <mergeCell ref="H10:H13"/>
    <mergeCell ref="G17:G20"/>
    <mergeCell ref="D52:D55"/>
    <mergeCell ref="D59:D62"/>
    <mergeCell ref="I73:I76"/>
    <mergeCell ref="I80:I83"/>
    <mergeCell ref="I87:I90"/>
    <mergeCell ref="H17:H20"/>
    <mergeCell ref="G24:G27"/>
    <mergeCell ref="H24:H27"/>
    <mergeCell ref="G31:G34"/>
    <mergeCell ref="H31:H34"/>
    <mergeCell ref="G45:G48"/>
    <mergeCell ref="H45:H48"/>
    <mergeCell ref="O14:O20"/>
    <mergeCell ref="O35:O41"/>
    <mergeCell ref="C98:C100"/>
    <mergeCell ref="C14:C20"/>
    <mergeCell ref="B42:B100"/>
    <mergeCell ref="I10:I13"/>
    <mergeCell ref="I94:I97"/>
    <mergeCell ref="I45:I48"/>
    <mergeCell ref="I52:I55"/>
    <mergeCell ref="I59:I62"/>
    <mergeCell ref="X77:X83"/>
    <mergeCell ref="X84:X90"/>
    <mergeCell ref="X91:X97"/>
    <mergeCell ref="R35:R41"/>
    <mergeCell ref="X35:X41"/>
    <mergeCell ref="P7:P13"/>
    <mergeCell ref="Q7:Q13"/>
    <mergeCell ref="R7:R13"/>
    <mergeCell ref="P14:P20"/>
    <mergeCell ref="Q14:Q20"/>
    <mergeCell ref="P91:P97"/>
    <mergeCell ref="Q91:Q97"/>
    <mergeCell ref="N98:X100"/>
    <mergeCell ref="N101:X102"/>
    <mergeCell ref="X7:X13"/>
    <mergeCell ref="X42:X48"/>
    <mergeCell ref="X49:X55"/>
    <mergeCell ref="X56:X62"/>
    <mergeCell ref="X63:X69"/>
    <mergeCell ref="X70:X76"/>
    <mergeCell ref="D45:D48"/>
    <mergeCell ref="L38:L41"/>
    <mergeCell ref="I31:I34"/>
    <mergeCell ref="I24:I27"/>
    <mergeCell ref="C35:C41"/>
    <mergeCell ref="B21:B27"/>
    <mergeCell ref="B28:B34"/>
    <mergeCell ref="D24:D27"/>
    <mergeCell ref="D31:D34"/>
    <mergeCell ref="C21:C27"/>
    <mergeCell ref="P21:P27"/>
    <mergeCell ref="Q21:Q27"/>
    <mergeCell ref="P28:P34"/>
    <mergeCell ref="Q28:Q34"/>
    <mergeCell ref="B35:B41"/>
    <mergeCell ref="F31:F34"/>
    <mergeCell ref="F24:F27"/>
    <mergeCell ref="D38:D41"/>
    <mergeCell ref="E38:E41"/>
    <mergeCell ref="F38:F41"/>
    <mergeCell ref="K17:K20"/>
    <mergeCell ref="L17:L20"/>
    <mergeCell ref="M17:M20"/>
    <mergeCell ref="F10:F13"/>
    <mergeCell ref="F17:F20"/>
    <mergeCell ref="N42:N48"/>
    <mergeCell ref="N21:N27"/>
    <mergeCell ref="E5:E6"/>
    <mergeCell ref="F5:I5"/>
    <mergeCell ref="J5:M5"/>
    <mergeCell ref="C7:C13"/>
    <mergeCell ref="N7:N13"/>
    <mergeCell ref="K10:K13"/>
    <mergeCell ref="L10:L13"/>
    <mergeCell ref="U104:X104"/>
    <mergeCell ref="A1:D4"/>
    <mergeCell ref="E1:X1"/>
    <mergeCell ref="E2:X2"/>
    <mergeCell ref="A5:A6"/>
    <mergeCell ref="B5:B6"/>
    <mergeCell ref="C5:C6"/>
    <mergeCell ref="D5:D6"/>
    <mergeCell ref="N5:R5"/>
    <mergeCell ref="S5:X5"/>
    <mergeCell ref="C77:C83"/>
    <mergeCell ref="C84:C90"/>
    <mergeCell ref="D66:D69"/>
    <mergeCell ref="D73:D76"/>
    <mergeCell ref="D80:D83"/>
    <mergeCell ref="C91:C97"/>
    <mergeCell ref="D87:D90"/>
    <mergeCell ref="D94:D97"/>
    <mergeCell ref="N91:N97"/>
    <mergeCell ref="O91:O97"/>
    <mergeCell ref="J10:J13"/>
    <mergeCell ref="N84:N90"/>
    <mergeCell ref="M10:M13"/>
    <mergeCell ref="E87:E90"/>
    <mergeCell ref="F87:F90"/>
    <mergeCell ref="E94:E97"/>
    <mergeCell ref="F94:F97"/>
    <mergeCell ref="F80:F83"/>
    <mergeCell ref="C42:C48"/>
    <mergeCell ref="F73:F76"/>
    <mergeCell ref="E80:E83"/>
    <mergeCell ref="F66:F69"/>
    <mergeCell ref="E73:E76"/>
    <mergeCell ref="N49:N55"/>
    <mergeCell ref="C49:C55"/>
    <mergeCell ref="C56:C62"/>
    <mergeCell ref="C63:C69"/>
    <mergeCell ref="C70:C76"/>
    <mergeCell ref="A101:C102"/>
    <mergeCell ref="C28:C34"/>
    <mergeCell ref="N28:N34"/>
    <mergeCell ref="O28:O34"/>
    <mergeCell ref="A7:A100"/>
    <mergeCell ref="E31:E34"/>
    <mergeCell ref="J31:J34"/>
    <mergeCell ref="K31:K34"/>
    <mergeCell ref="L31:L34"/>
    <mergeCell ref="M31:M34"/>
    <mergeCell ref="E52:E55"/>
    <mergeCell ref="F52:F55"/>
    <mergeCell ref="E59:E62"/>
    <mergeCell ref="F59:F62"/>
    <mergeCell ref="E66:E69"/>
    <mergeCell ref="O56:O62"/>
    <mergeCell ref="O49:O55"/>
    <mergeCell ref="I66:I69"/>
    <mergeCell ref="G59:G62"/>
    <mergeCell ref="H59:H62"/>
    <mergeCell ref="K24:K27"/>
    <mergeCell ref="L24:L27"/>
    <mergeCell ref="M24:M27"/>
    <mergeCell ref="X14:X20"/>
    <mergeCell ref="E45:E48"/>
    <mergeCell ref="F45:F48"/>
    <mergeCell ref="N35:N41"/>
    <mergeCell ref="O21:O27"/>
    <mergeCell ref="E17:E20"/>
    <mergeCell ref="J17:J20"/>
    <mergeCell ref="N14:N20"/>
    <mergeCell ref="V103:X103"/>
    <mergeCell ref="E3:F3"/>
    <mergeCell ref="E4:F4"/>
    <mergeCell ref="G3:X3"/>
    <mergeCell ref="G4:X4"/>
    <mergeCell ref="X28:X34"/>
    <mergeCell ref="X21:X27"/>
    <mergeCell ref="E24:E27"/>
    <mergeCell ref="J24:J27"/>
    <mergeCell ref="R63:R69"/>
    <mergeCell ref="S63:S69"/>
    <mergeCell ref="T63:T69"/>
    <mergeCell ref="Q56:Q62"/>
    <mergeCell ref="U63:U69"/>
    <mergeCell ref="N56:N62"/>
    <mergeCell ref="P56:P62"/>
    <mergeCell ref="P35:P41"/>
    <mergeCell ref="Q35:Q41"/>
    <mergeCell ref="N63:N69"/>
    <mergeCell ref="O63:O69"/>
    <mergeCell ref="P63:P69"/>
    <mergeCell ref="Q63:Q69"/>
    <mergeCell ref="O42:O48"/>
    <mergeCell ref="P42:P48"/>
    <mergeCell ref="P49:P55"/>
    <mergeCell ref="Q49:Q55"/>
    <mergeCell ref="O7:O13"/>
    <mergeCell ref="Q42:Q48"/>
    <mergeCell ref="R42:R48"/>
    <mergeCell ref="S35:S41"/>
    <mergeCell ref="S21:S27"/>
    <mergeCell ref="S28:S34"/>
    <mergeCell ref="R28:R34"/>
    <mergeCell ref="R21:R27"/>
    <mergeCell ref="S84:S90"/>
    <mergeCell ref="T84:T90"/>
    <mergeCell ref="U84:U90"/>
    <mergeCell ref="U7:U13"/>
    <mergeCell ref="U14:U20"/>
    <mergeCell ref="U21:U27"/>
    <mergeCell ref="T35:T41"/>
    <mergeCell ref="T21:T27"/>
    <mergeCell ref="S14:S20"/>
    <mergeCell ref="T14:T20"/>
    <mergeCell ref="N77:N83"/>
    <mergeCell ref="O77:O83"/>
    <mergeCell ref="P77:P83"/>
    <mergeCell ref="Q77:Q83"/>
    <mergeCell ref="R77:R83"/>
    <mergeCell ref="O84:O90"/>
    <mergeCell ref="P84:P90"/>
    <mergeCell ref="Q84:Q90"/>
    <mergeCell ref="R84:R90"/>
    <mergeCell ref="T56:T62"/>
    <mergeCell ref="U56:U62"/>
    <mergeCell ref="N70:N76"/>
    <mergeCell ref="O70:O76"/>
    <mergeCell ref="P70:P76"/>
    <mergeCell ref="Q70:Q76"/>
    <mergeCell ref="R70:R76"/>
    <mergeCell ref="S70:S76"/>
    <mergeCell ref="T70:T76"/>
    <mergeCell ref="U70:U76"/>
    <mergeCell ref="R49:R55"/>
    <mergeCell ref="S49:S55"/>
    <mergeCell ref="T49:T55"/>
    <mergeCell ref="U49:U55"/>
    <mergeCell ref="R14:R20"/>
    <mergeCell ref="S77:S83"/>
    <mergeCell ref="T77:T83"/>
    <mergeCell ref="U77:U83"/>
    <mergeCell ref="R56:R62"/>
    <mergeCell ref="S56:S62"/>
    <mergeCell ref="U42:U48"/>
    <mergeCell ref="S7:S13"/>
    <mergeCell ref="T7:T13"/>
    <mergeCell ref="T28:T34"/>
    <mergeCell ref="U28:U34"/>
    <mergeCell ref="U35:U41"/>
    <mergeCell ref="V28:V34"/>
    <mergeCell ref="W28:W34"/>
    <mergeCell ref="W35:W41"/>
    <mergeCell ref="V35:V41"/>
    <mergeCell ref="R91:R97"/>
    <mergeCell ref="S91:S97"/>
    <mergeCell ref="T91:T97"/>
    <mergeCell ref="U91:U97"/>
    <mergeCell ref="S42:S48"/>
    <mergeCell ref="T42:T48"/>
    <mergeCell ref="V63:V69"/>
    <mergeCell ref="W63:W69"/>
    <mergeCell ref="V70:V76"/>
    <mergeCell ref="W70:W76"/>
    <mergeCell ref="V7:V13"/>
    <mergeCell ref="W7:W13"/>
    <mergeCell ref="V14:V20"/>
    <mergeCell ref="W14:W20"/>
    <mergeCell ref="V21:V27"/>
    <mergeCell ref="W21:W27"/>
    <mergeCell ref="V42:V48"/>
    <mergeCell ref="W42:W48"/>
    <mergeCell ref="V49:V55"/>
    <mergeCell ref="W49:W55"/>
    <mergeCell ref="V56:V62"/>
    <mergeCell ref="W56:W62"/>
    <mergeCell ref="V77:V83"/>
    <mergeCell ref="W77:W83"/>
    <mergeCell ref="V84:V90"/>
    <mergeCell ref="W84:W90"/>
    <mergeCell ref="V91:V97"/>
    <mergeCell ref="W91:W97"/>
    <mergeCell ref="M52:M55"/>
    <mergeCell ref="G38:G41"/>
    <mergeCell ref="H38:H41"/>
    <mergeCell ref="I38:I41"/>
    <mergeCell ref="J38:J41"/>
    <mergeCell ref="K38:K41"/>
    <mergeCell ref="M38:M41"/>
    <mergeCell ref="J45:J48"/>
    <mergeCell ref="K45:K48"/>
    <mergeCell ref="I17:I20"/>
    <mergeCell ref="L45:L48"/>
    <mergeCell ref="M45:M48"/>
    <mergeCell ref="G52:G55"/>
    <mergeCell ref="H52:H55"/>
    <mergeCell ref="J52:J55"/>
    <mergeCell ref="K52:K55"/>
    <mergeCell ref="L52:L55"/>
    <mergeCell ref="J59:J62"/>
    <mergeCell ref="K59:K62"/>
    <mergeCell ref="L59:L62"/>
    <mergeCell ref="M59:M62"/>
    <mergeCell ref="G66:G69"/>
    <mergeCell ref="H66:H69"/>
    <mergeCell ref="J66:J69"/>
    <mergeCell ref="K66:K69"/>
    <mergeCell ref="L66:L69"/>
    <mergeCell ref="M66:M69"/>
    <mergeCell ref="G87:G90"/>
    <mergeCell ref="H87:H90"/>
    <mergeCell ref="J87:J90"/>
    <mergeCell ref="K87:K90"/>
    <mergeCell ref="L87:L90"/>
    <mergeCell ref="M87:M90"/>
    <mergeCell ref="G80:G83"/>
    <mergeCell ref="H80:H83"/>
    <mergeCell ref="J80:J83"/>
    <mergeCell ref="K80:K83"/>
    <mergeCell ref="L80:L83"/>
    <mergeCell ref="M80:M83"/>
    <mergeCell ref="J73:J76"/>
    <mergeCell ref="K73:K76"/>
    <mergeCell ref="L73:L76"/>
    <mergeCell ref="M73:M76"/>
    <mergeCell ref="G94:G97"/>
    <mergeCell ref="H94:H97"/>
    <mergeCell ref="J94:J97"/>
    <mergeCell ref="K94:K97"/>
    <mergeCell ref="L94:L97"/>
    <mergeCell ref="M94:M97"/>
  </mergeCells>
  <printOptions/>
  <pageMargins left="0.7086614173228347" right="0.7086614173228347" top="0.7480314960629921" bottom="0.7480314960629921" header="0.31496062992125984" footer="0.31496062992125984"/>
  <pageSetup horizontalDpi="600" verticalDpi="600" orientation="portrait" scale="30" r:id="rId3"/>
  <headerFooter>
    <oddFooter>&amp;C&amp;G</oddFooter>
  </headerFooter>
  <colBreaks count="1" manualBreakCount="1">
    <brk id="24" max="16383"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2017-05-18T21:00:55Z</dcterms:modified>
  <cp:category/>
  <cp:version/>
  <cp:contentType/>
  <cp:contentStatus/>
</cp:coreProperties>
</file>