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9615" activeTab="0"/>
  </bookViews>
  <sheets>
    <sheet name="GESTION" sheetId="1" r:id="rId1"/>
    <sheet name="INVERSION" sheetId="2" r:id="rId2"/>
    <sheet name="ACTIVIDADES" sheetId="3" r:id="rId3"/>
    <sheet name="TERRITORIALIZACION" sheetId="4" r:id="rId4"/>
  </sheets>
  <definedNames>
    <definedName name="_xlnm.Print_Area" localSheetId="2">'ACTIVIDADES'!$A$1:$V$28</definedName>
  </definedNames>
  <calcPr fullCalcOnLoad="1"/>
</workbook>
</file>

<file path=xl/comments4.xml><?xml version="1.0" encoding="utf-8"?>
<comments xmlns="http://schemas.openxmlformats.org/spreadsheetml/2006/main">
  <authors>
    <author>paola.rodriguez</author>
    <author>YULIED.PENARANDA</author>
  </authors>
  <commentList>
    <comment ref="AD6" authorId="0">
      <text>
        <r>
          <rPr>
            <b/>
            <sz val="9"/>
            <rFont val="Tahoma"/>
            <family val="2"/>
          </rPr>
          <t>paola.rodriguez:</t>
        </r>
        <r>
          <rPr>
            <sz val="9"/>
            <rFont val="Tahoma"/>
            <family val="2"/>
          </rPr>
          <t xml:space="preserve">
0-5 Primera infancia.
6-13 Infancia
14-17 Adolecencia
18-26 Juventud
27-59 Adultez
60 o mas personas.
Grupo etario sin definir.</t>
        </r>
      </text>
    </comment>
    <comment ref="AE6" authorId="1">
      <text>
        <r>
          <rPr>
            <b/>
            <sz val="9"/>
            <rFont val="Tahoma"/>
            <family val="2"/>
          </rPr>
          <t>YULIED.PENARANDA:</t>
        </r>
        <r>
          <rPr>
            <sz val="9"/>
            <rFont val="Tahoma"/>
            <family val="2"/>
          </rPr>
          <t xml:space="preserve">
• Ciudadanos-as habitantes de calle.
• Personas en situación de desplazamiento.
• Mujeres gestantes y lactantes.
• Personas cabeza de familia.
• Reincorporados-as.
• Personas vinculadas a la prostitución.
• Personas con discapacidad.
• Personas consumidoras de sustancias psicoactivas.
• Servidores y servidoras públicos.
• Niños y niñas de primera infancia.
• Niños, niñas y adolecentes en riesgo social.
• Niños, niñas y adolecentes escolarizados.
• Niños, niñas y adolecentes desescolarizados.
• Jóvenes escolarizados.
• Jóvenes desescolarizados.
• Adultos-as  trabajador-a formal.
• Adultos-as  trabajador-a informal.
• Familias en situación de vulnerabilidad.
• Familias en emergencia social y catastrófica.
• Familias ubicadas en zonas en zonas de alto deterioro.
• Sector LGBT.
• Comunidad en general.
</t>
        </r>
      </text>
    </comment>
    <comment ref="AF6" authorId="1">
      <text>
        <r>
          <rPr>
            <b/>
            <sz val="9"/>
            <rFont val="Tahoma"/>
            <family val="2"/>
          </rPr>
          <t>YULIED.PENARANDA:</t>
        </r>
        <r>
          <rPr>
            <sz val="9"/>
            <rFont val="Tahoma"/>
            <family val="2"/>
          </rPr>
          <t xml:space="preserve">
• Afrocolombianos.
• Indígenas.
• ROM
• Raizales.
• No identifica grupos étnicos.
• Otros grupos étnicos.
</t>
        </r>
      </text>
    </comment>
  </commentList>
</comments>
</file>

<file path=xl/sharedStrings.xml><?xml version="1.0" encoding="utf-8"?>
<sst xmlns="http://schemas.openxmlformats.org/spreadsheetml/2006/main" count="342" uniqueCount="177">
  <si>
    <t>SECRETARÍA DISTRITAL DE AMBIENTE</t>
  </si>
  <si>
    <t xml:space="preserve">FORMATO DE ACTUALIZACIÓN Y SEGUIMIENTO AL COMPONENTE DE GESTIÓN 
</t>
  </si>
  <si>
    <t>Programa Plan de Desarrollo</t>
  </si>
  <si>
    <t>1,1 COD.</t>
  </si>
  <si>
    <t>2,1 COD.</t>
  </si>
  <si>
    <t>3,1 COD.</t>
  </si>
  <si>
    <t>3,2 INDICADOR</t>
  </si>
  <si>
    <t>3,3 UNIDAD DE MEDIDA</t>
  </si>
  <si>
    <t>3,4 TIPOLOGÍA</t>
  </si>
  <si>
    <t>FORMATO DE ACTUALIZACIÓN Y SEGUIMIENTO AL COMPONENTE DE INVERSIÓN</t>
  </si>
  <si>
    <t>1, LÍNEA DE ACCIÓN</t>
  </si>
  <si>
    <t>2,  META DE PROYECTO</t>
  </si>
  <si>
    <t>4, COD. META PROYECTO PRIORITARIO</t>
  </si>
  <si>
    <t>5, VARIABLE REQUERIDA</t>
  </si>
  <si>
    <t>2,2 META</t>
  </si>
  <si>
    <t>2,3 TIPOLOGÍA</t>
  </si>
  <si>
    <t>FORMATO ACTUALIZACIÓN Y SEGUIMIENTO A LAS ACTIVIDADES</t>
  </si>
  <si>
    <t>2, META DE PROYECTO</t>
  </si>
  <si>
    <t>3, ACTIVIDAD</t>
  </si>
  <si>
    <t>4, SE EJECUTA CON RECURSOS DE:</t>
  </si>
  <si>
    <t xml:space="preserve">6,PONDERACIÓN VERTICAL </t>
  </si>
  <si>
    <t>4,1 VIGENCIA</t>
  </si>
  <si>
    <t>4,2 RESERVA</t>
  </si>
  <si>
    <t>VARIABLES</t>
  </si>
  <si>
    <t>Jul</t>
  </si>
  <si>
    <t>Ago</t>
  </si>
  <si>
    <t>Sep</t>
  </si>
  <si>
    <t>Oct</t>
  </si>
  <si>
    <t>Nov</t>
  </si>
  <si>
    <t>Dic</t>
  </si>
  <si>
    <t>Total</t>
  </si>
  <si>
    <t>6,1 META</t>
  </si>
  <si>
    <t>6,2 ACTIVIDAD</t>
  </si>
  <si>
    <t>FORMATO DE  ACTUALIZACIÓN Y SEGUIMIENTO A LA TERRITORIALIZACIÓN DE LA INVERSIÓN</t>
  </si>
  <si>
    <t>PROYECTO:</t>
  </si>
  <si>
    <t>PERIODO:</t>
  </si>
  <si>
    <t>1, COD. META</t>
  </si>
  <si>
    <t>2, Meta Proyecto</t>
  </si>
  <si>
    <t>3, Nombre -Punto de inversión (Localidad, Especial, Distrital)</t>
  </si>
  <si>
    <t>4, Variable</t>
  </si>
  <si>
    <t>5, Programación-Actualización</t>
  </si>
  <si>
    <t>7. SEGUIMIENTO VIGENCIA 2016</t>
  </si>
  <si>
    <t>8, LOCALIZACIÓN GEOGRÁFICA</t>
  </si>
  <si>
    <t>9,  POBLACIÓN</t>
  </si>
  <si>
    <t>ID 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</si>
  <si>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</si>
  <si>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</si>
  <si>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</si>
  <si>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</si>
  <si>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</si>
  <si>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</si>
  <si>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</si>
  <si>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</si>
  <si>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</si>
  <si>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</si>
  <si>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</si>
  <si>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</si>
  <si>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8,1 LOCALIDADES</t>
  </si>
  <si>
    <t>8,2 UPZ</t>
  </si>
  <si>
    <t>8,3 BARRIO</t>
  </si>
  <si>
    <t>8,4 PUNTO, LÍNEA O POLÍGONO</t>
  </si>
  <si>
    <t>8,5 ÁREA DE INFLUENCIA</t>
  </si>
  <si>
    <t>9,1 NUMERO DE HOMBRES</t>
  </si>
  <si>
    <t>9,2 NUMERO DE MUJERES</t>
  </si>
  <si>
    <t>9,3 GRUPO ETARIO</t>
  </si>
  <si>
    <t>9,4 CONDICION POBLACIONAL</t>
  </si>
  <si>
    <t>9,5 GRUPOS ETNICOS</t>
  </si>
  <si>
    <t>9,6 TOTAL POBLACIÓN
PERSONAS/CANTIDAD</t>
  </si>
  <si>
    <t>CRECIENTE</t>
  </si>
  <si>
    <t>MAGNITUD META</t>
  </si>
  <si>
    <t>PRESUPUESTO VIGENCIA</t>
  </si>
  <si>
    <t>MAGNITUD META DE RESERVAS</t>
  </si>
  <si>
    <t>RESERVA PRESUPUESTAL</t>
  </si>
  <si>
    <t>TOTAL MAGNITUD META</t>
  </si>
  <si>
    <t xml:space="preserve">TOTAL PRESUPUESTO </t>
  </si>
  <si>
    <t>Programado</t>
  </si>
  <si>
    <t>Ejecutado</t>
  </si>
  <si>
    <t>X</t>
  </si>
  <si>
    <t>Distrital</t>
  </si>
  <si>
    <t>Magnitud Vigencia</t>
  </si>
  <si>
    <t>D.C</t>
  </si>
  <si>
    <t>NA</t>
  </si>
  <si>
    <t>N.A.</t>
  </si>
  <si>
    <t>TODOS</t>
  </si>
  <si>
    <t xml:space="preserve">COMUNIDAD EN GENERAL </t>
  </si>
  <si>
    <t>Recursos Vigencia</t>
  </si>
  <si>
    <t>Magnitud Reservas</t>
  </si>
  <si>
    <t>Reservas Presupuestales</t>
  </si>
  <si>
    <t xml:space="preserve">BIENESTAR DE LA FAUNA EN EL DISTRITO CAPITAL
</t>
  </si>
  <si>
    <t>CONSTRUIR  1 CASA ECOLOGICA ANIMAL</t>
  </si>
  <si>
    <t xml:space="preserve">POLÍTICA PÚBLICA ANIMAL 
</t>
  </si>
  <si>
    <t>CONSTRUIR Y DOTAR 1 CENTRO DE RECEPCIÓN Y REHABILITACIÓN DE FLORA Y FAUNA SILVESTRE</t>
  </si>
  <si>
    <t>Inicio de la construccion de la primer fase de la Casa  Ecologica de los Animales</t>
  </si>
  <si>
    <t>Inicio de la construccion  del Centro de Recepcion y Rehabilitacion de Flora y Fauna Silvestre.</t>
  </si>
  <si>
    <t xml:space="preserve">Establecer el cornograma y la ruta de implementación de los proyectos priorizados del Plan de Acción de la Política Pública de Protección y Bienestar Animal.  </t>
  </si>
  <si>
    <t>Revisión y articulación para la implementación de los proyectos priorizados del Plan de Acción de la Política Pública de Protección y Bienestar Animal. Para el año 2016.</t>
  </si>
  <si>
    <t>Implementación de los 3 proyectos priorizados del Plan de Acción de la Política Pública de Protección y Bienestar Animal  para el año 2016</t>
  </si>
  <si>
    <t>Realizar la formulación del proyecto de constitución del Instituto de Protección Animal, bajo los lineamientos de la normatividad legal vigente aplicable.</t>
  </si>
  <si>
    <t>Presentar el estudio técnico para la constitución del Instituto de Protección Animal, y realizar las observaciones y cambios que resulten</t>
  </si>
  <si>
    <t>Proyectar los actos administrativos que se requieran como soporte del estudio técnico para la constitución del Instituto de Protección y Bienestar Animal.</t>
  </si>
  <si>
    <t xml:space="preserve">Priorizar e implementar 16 proyectos del plan de acción de la Política de Bienestar Animal </t>
  </si>
  <si>
    <t>Consolidar un Instituto de protección y bienestar animal</t>
  </si>
  <si>
    <t xml:space="preserve">Número de proyectos priorizados e implementados del plan de acción de la Política de Bienestar Animal </t>
  </si>
  <si>
    <t>Un instituto de protección y bienestar animal consolidado</t>
  </si>
  <si>
    <t>Nuevo Centro Recepción y Rehabilitación de Fauna y Flora Silvestre en operación.</t>
  </si>
  <si>
    <t>SUMA</t>
  </si>
  <si>
    <t>SEPT</t>
  </si>
  <si>
    <t>MAR</t>
  </si>
  <si>
    <t>N/A</t>
  </si>
  <si>
    <t>CREAR 1 INSTITUTO  PROTECCIÓN Y BIENESTAR ANIMAL</t>
  </si>
  <si>
    <t>IMPLEMENTAR 16 PROYECTOS PRIORIZADOS DEL PLAN DE ACCIÓN DE LA POLÍTICA PÚBLICA DISTRITAL DE PROTECCIÓN Y BIENESTAR  ANIMAL</t>
  </si>
  <si>
    <t>8, EJECUCIÓN</t>
  </si>
  <si>
    <t>8,1 SEGUIMIENTO VIGENCIA ACTUAL</t>
  </si>
  <si>
    <t>0.9</t>
  </si>
  <si>
    <t>0.5</t>
  </si>
  <si>
    <t>Construir un Centro de Protección y Bienestar Animal - Casa ecológica de los animales-.</t>
  </si>
  <si>
    <t>Una casa ecológica de los animales construida</t>
  </si>
  <si>
    <t>Construir un nuevo Centro Recepción y Rehabilitación de Fauna y Flora Silvestre.</t>
  </si>
  <si>
    <t>TOTAL PROYECTO</t>
  </si>
  <si>
    <t>TOTAL PONDERACIÓN</t>
  </si>
  <si>
    <t>TOTALES - PROYECTO</t>
  </si>
  <si>
    <t>Total Recursos Vigencia - Proyecto</t>
  </si>
  <si>
    <t>Total  Recursos Reservas - Proyecto</t>
  </si>
  <si>
    <t>6, Actualización</t>
  </si>
  <si>
    <t>6,1 Actualización agosto</t>
  </si>
  <si>
    <t>Formular el proceso contractual para la selección del contratista para la construccion de la priner fase de la Casa Ecologica de los Animales.</t>
  </si>
  <si>
    <t>Formular el proceso contractual para la selección del contratista para la construccion del Centro de Recepcion y Rehabilitacion de Flora y Fauna Silvestre.</t>
  </si>
  <si>
    <t>DEPENDENCIA:</t>
  </si>
  <si>
    <t>CÓDIGO Y NOMBRE PROYECTO:</t>
  </si>
  <si>
    <t>Eje Plan de Desarrollo</t>
  </si>
  <si>
    <t>06 - Eje transversal Sostenibilidad ambiental basada en la eficiencia energética</t>
  </si>
  <si>
    <t xml:space="preserve">1, PROYECTO PRIORITARIO </t>
  </si>
  <si>
    <t xml:space="preserve"> 2, META PLAN DE DESARROLLO</t>
  </si>
  <si>
    <t>3, INDICADOR ASOCIADO A LA META PLAN DE DESARROLLO</t>
  </si>
  <si>
    <t>4, % CUMPLIMIENTO ACUMULADO
(Vigencia)</t>
  </si>
  <si>
    <t>5, % DE AVANCE CUATRIENIO</t>
  </si>
  <si>
    <t>6, DESCRIPCIÓN DE LOS AVANCES Y LOGROS ALCANZADOS</t>
  </si>
  <si>
    <t>7, RETRASOS</t>
  </si>
  <si>
    <t>8, SOLUCIONES PLANTEADAS</t>
  </si>
  <si>
    <t>9, BENEFICIOS</t>
  </si>
  <si>
    <t>10, FUENTE DE EVIDENCIAS</t>
  </si>
  <si>
    <t xml:space="preserve">1,2 PROYECTO PRIORITARIO  </t>
  </si>
  <si>
    <t>2,2  META PLAN DE DESARROLLO</t>
  </si>
  <si>
    <t>3,5 MAGNITUD PD</t>
  </si>
  <si>
    <t>3,6 PROGRAMACIÓN - ACTUALIZACIÓN</t>
  </si>
  <si>
    <t>3,7 SEGUIMIENTO VIGENCIA ACTUAL</t>
  </si>
  <si>
    <t>JUN</t>
  </si>
  <si>
    <t>DIC</t>
  </si>
  <si>
    <t>EJECUTADO</t>
  </si>
  <si>
    <t>126PG01-PR02-F-A5-V9.0</t>
  </si>
  <si>
    <t>Ambiente sano</t>
  </si>
  <si>
    <t>39 - Ambiente sano para la equidad y disfrute del ciudadano</t>
  </si>
  <si>
    <t>3, COD. META PDD A QUE SE ASOCIA META PROY</t>
  </si>
  <si>
    <t>6, MAGNITUD PD</t>
  </si>
  <si>
    <t>7, PROGRAMACIÓN - ACTUALIZACIÓN</t>
  </si>
  <si>
    <t>9, % CUMPLIMIENTO ACUMULADO (Vigencia)</t>
  </si>
  <si>
    <t>10 ,% DE AVANCE CUATRIENIO</t>
  </si>
  <si>
    <t>11, DESCRIPCIÓN DE LOS AVANCES Y LOGROS ALCANZADOS</t>
  </si>
  <si>
    <t xml:space="preserve">12, RETRASOS 
</t>
  </si>
  <si>
    <t xml:space="preserve">13, SOLUCIONES PLANTEADAS </t>
  </si>
  <si>
    <t>14, BENEFICIOS</t>
  </si>
  <si>
    <t>15, FUENTE DE EVIDENCIAS</t>
  </si>
  <si>
    <t>Unidad</t>
  </si>
  <si>
    <t>Creciente</t>
  </si>
  <si>
    <t>Proyectos</t>
  </si>
  <si>
    <t>Suma</t>
  </si>
  <si>
    <t>CÓDIGO Y NOMBRE DE PROYECTO:</t>
  </si>
  <si>
    <t>5, PONDERACIÓN HORIZONTAL AÑO: _2016__</t>
  </si>
  <si>
    <t xml:space="preserve">7, OBSERVACIONES AVANCE </t>
  </si>
  <si>
    <t>Ene</t>
  </si>
  <si>
    <t>Feb</t>
  </si>
  <si>
    <t>Mar</t>
  </si>
  <si>
    <t>Abr</t>
  </si>
  <si>
    <t>May</t>
  </si>
  <si>
    <t>Jun</t>
  </si>
  <si>
    <t>DIRECCION DE CONTROL AMBIENTAL</t>
  </si>
  <si>
    <t>1149 - PROTECCIÓN Y BIENESTAR ANIMAL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</si>
</sst>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\ _€_-;\-* #,##0\ _€_-;_-* &quot;-&quot;??\ _€_-;_-@_-"/>
    <numFmt numFmtId="166" formatCode="[$$-240A]\ #,##0"/>
    <numFmt numFmtId="167" formatCode="_-* #,##0.00\ &quot;€&quot;_-;\-* #,##0.00\ &quot;€&quot;_-;_-* &quot;-&quot;??\ &quot;€&quot;_-;_-@_-"/>
    <numFmt numFmtId="168" formatCode="#,##0.0"/>
    <numFmt numFmtId="169" formatCode="_(* #,##0_);_(* \(#,##0\);_(* &quot;-&quot;??_);_(@_)"/>
    <numFmt numFmtId="170" formatCode="_(* #,##0.0_);_(* \(#,##0.0\);_(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Arial Narrow"/>
      <family val="2"/>
    </font>
    <font>
      <b/>
      <sz val="12"/>
      <name val="Tahom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sz val="14"/>
      <color rgb="FF222222"/>
      <name val="Calibri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BB80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254">
    <xf numFmtId="0" fontId="0" fillId="0" borderId="0" xfId="0" applyFont="1" applyAlignment="1">
      <alignment/>
    </xf>
    <xf numFmtId="0" fontId="6" fillId="0" borderId="0" xfId="55" applyFont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5" fillId="0" borderId="0" xfId="55" applyFont="1" applyFill="1" applyAlignment="1">
      <alignment horizontal="left" vertical="center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2" fillId="33" borderId="12" xfId="56" applyFont="1" applyFill="1" applyBorder="1" applyAlignment="1">
      <alignment horizontal="center" vertical="center" wrapText="1"/>
      <protection/>
    </xf>
    <xf numFmtId="0" fontId="2" fillId="33" borderId="13" xfId="56" applyFont="1" applyFill="1" applyBorder="1" applyAlignment="1">
      <alignment horizontal="center" vertical="center"/>
      <protection/>
    </xf>
    <xf numFmtId="0" fontId="2" fillId="33" borderId="14" xfId="56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164" fontId="5" fillId="33" borderId="15" xfId="0" applyNumberFormat="1" applyFont="1" applyFill="1" applyBorder="1" applyAlignment="1">
      <alignment vertical="center"/>
    </xf>
    <xf numFmtId="164" fontId="5" fillId="34" borderId="15" xfId="0" applyNumberFormat="1" applyFont="1" applyFill="1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0" fillId="0" borderId="15" xfId="0" applyNumberFormat="1" applyBorder="1" applyAlignment="1">
      <alignment/>
    </xf>
    <xf numFmtId="0" fontId="4" fillId="0" borderId="15" xfId="56" applyFont="1" applyFill="1" applyBorder="1" applyAlignment="1">
      <alignment horizontal="left" vertical="center" wrapText="1"/>
      <protection/>
    </xf>
    <xf numFmtId="166" fontId="4" fillId="0" borderId="15" xfId="56" applyNumberFormat="1" applyFont="1" applyFill="1" applyBorder="1" applyAlignment="1">
      <alignment horizontal="left" vertical="center" wrapText="1"/>
      <protection/>
    </xf>
    <xf numFmtId="166" fontId="4" fillId="0" borderId="15" xfId="56" applyNumberFormat="1" applyFont="1" applyFill="1" applyBorder="1" applyAlignment="1">
      <alignment vertical="center" wrapText="1"/>
      <protection/>
    </xf>
    <xf numFmtId="4" fontId="2" fillId="0" borderId="15" xfId="56" applyNumberFormat="1" applyFont="1" applyFill="1" applyBorder="1" applyAlignment="1">
      <alignment horizontal="center" vertical="center" wrapText="1"/>
      <protection/>
    </xf>
    <xf numFmtId="0" fontId="7" fillId="33" borderId="16" xfId="56" applyFont="1" applyFill="1" applyBorder="1" applyAlignment="1">
      <alignment horizontal="center" vertical="center" wrapText="1"/>
      <protection/>
    </xf>
    <xf numFmtId="0" fontId="7" fillId="33" borderId="17" xfId="56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62" fillId="0" borderId="15" xfId="0" applyFont="1" applyBorder="1" applyAlignment="1">
      <alignment horizontal="center" vertical="center"/>
    </xf>
    <xf numFmtId="41" fontId="62" fillId="0" borderId="15" xfId="51" applyNumberFormat="1" applyFont="1" applyBorder="1" applyAlignment="1">
      <alignment horizontal="center" vertical="center"/>
    </xf>
    <xf numFmtId="168" fontId="3" fillId="0" borderId="15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15" xfId="0" applyNumberFormat="1" applyBorder="1" applyAlignment="1">
      <alignment/>
    </xf>
    <xf numFmtId="1" fontId="0" fillId="0" borderId="0" xfId="0" applyNumberFormat="1" applyAlignment="1">
      <alignment/>
    </xf>
    <xf numFmtId="3" fontId="3" fillId="35" borderId="15" xfId="0" applyNumberFormat="1" applyFont="1" applyFill="1" applyBorder="1" applyAlignment="1">
      <alignment horizontal="center" vertical="center" wrapText="1"/>
    </xf>
    <xf numFmtId="41" fontId="62" fillId="0" borderId="15" xfId="0" applyNumberFormat="1" applyFont="1" applyBorder="1" applyAlignment="1">
      <alignment horizontal="center" vertical="center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1" fontId="63" fillId="0" borderId="15" xfId="0" applyNumberFormat="1" applyFont="1" applyFill="1" applyBorder="1" applyAlignment="1">
      <alignment/>
    </xf>
    <xf numFmtId="41" fontId="10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18" xfId="0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63" fillId="0" borderId="0" xfId="0" applyFont="1" applyAlignment="1">
      <alignment/>
    </xf>
    <xf numFmtId="0" fontId="62" fillId="0" borderId="15" xfId="0" applyFont="1" applyBorder="1" applyAlignment="1">
      <alignment horizontal="center" vertical="center"/>
    </xf>
    <xf numFmtId="0" fontId="6" fillId="36" borderId="21" xfId="55" applyFont="1" applyFill="1" applyBorder="1" applyAlignment="1">
      <alignment horizontal="center" vertical="center" wrapText="1"/>
      <protection/>
    </xf>
    <xf numFmtId="0" fontId="6" fillId="36" borderId="18" xfId="55" applyFont="1" applyFill="1" applyBorder="1" applyAlignment="1">
      <alignment horizontal="center" vertical="center" wrapText="1"/>
      <protection/>
    </xf>
    <xf numFmtId="0" fontId="6" fillId="36" borderId="22" xfId="55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 quotePrefix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43" fontId="62" fillId="0" borderId="15" xfId="48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5" xfId="58" applyFont="1" applyBorder="1" applyAlignment="1">
      <alignment horizontal="center" vertical="center"/>
    </xf>
    <xf numFmtId="9" fontId="0" fillId="0" borderId="10" xfId="58" applyFont="1" applyBorder="1" applyAlignment="1">
      <alignment horizontal="center" vertical="center"/>
    </xf>
    <xf numFmtId="9" fontId="0" fillId="0" borderId="20" xfId="58" applyFont="1" applyBorder="1" applyAlignment="1">
      <alignment horizontal="center" vertical="center"/>
    </xf>
    <xf numFmtId="9" fontId="0" fillId="0" borderId="25" xfId="58" applyNumberFormat="1" applyFont="1" applyBorder="1" applyAlignment="1">
      <alignment horizontal="center" vertical="center"/>
    </xf>
    <xf numFmtId="9" fontId="0" fillId="0" borderId="20" xfId="58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9" fontId="0" fillId="0" borderId="15" xfId="58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9" fontId="0" fillId="0" borderId="25" xfId="58" applyFont="1" applyFill="1" applyBorder="1" applyAlignment="1">
      <alignment horizontal="center" vertical="center"/>
    </xf>
    <xf numFmtId="9" fontId="0" fillId="0" borderId="10" xfId="58" applyFont="1" applyFill="1" applyBorder="1" applyAlignment="1">
      <alignment horizontal="center" vertical="center"/>
    </xf>
    <xf numFmtId="0" fontId="2" fillId="33" borderId="26" xfId="56" applyFont="1" applyFill="1" applyBorder="1" applyAlignment="1">
      <alignment horizontal="center" vertical="center" wrapText="1"/>
      <protection/>
    </xf>
    <xf numFmtId="0" fontId="2" fillId="33" borderId="25" xfId="56" applyFont="1" applyFill="1" applyBorder="1" applyAlignment="1">
      <alignment horizontal="center" vertical="center" wrapText="1"/>
      <protection/>
    </xf>
    <xf numFmtId="0" fontId="2" fillId="33" borderId="27" xfId="56" applyFont="1" applyFill="1" applyBorder="1" applyAlignment="1">
      <alignment horizontal="center" vertical="center" wrapText="1"/>
      <protection/>
    </xf>
    <xf numFmtId="0" fontId="2" fillId="33" borderId="28" xfId="56" applyFont="1" applyFill="1" applyBorder="1" applyAlignment="1">
      <alignment horizontal="center" vertical="center" wrapText="1"/>
      <protection/>
    </xf>
    <xf numFmtId="165" fontId="33" fillId="0" borderId="15" xfId="50" applyNumberFormat="1" applyFont="1" applyFill="1" applyBorder="1" applyAlignment="1">
      <alignment horizontal="center" vertical="center" wrapText="1"/>
    </xf>
    <xf numFmtId="0" fontId="2" fillId="33" borderId="29" xfId="56" applyFont="1" applyFill="1" applyBorder="1" applyAlignment="1">
      <alignment horizontal="center" vertical="center" wrapText="1"/>
      <protection/>
    </xf>
    <xf numFmtId="0" fontId="2" fillId="33" borderId="15" xfId="56" applyFont="1" applyFill="1" applyBorder="1" applyAlignment="1">
      <alignment horizontal="center" vertical="center" wrapText="1"/>
      <protection/>
    </xf>
    <xf numFmtId="0" fontId="2" fillId="33" borderId="30" xfId="56" applyFont="1" applyFill="1" applyBorder="1" applyAlignment="1">
      <alignment horizontal="center" vertical="center" wrapText="1"/>
      <protection/>
    </xf>
    <xf numFmtId="0" fontId="2" fillId="33" borderId="31" xfId="56" applyFont="1" applyFill="1" applyBorder="1" applyAlignment="1">
      <alignment horizontal="center" vertical="center" wrapText="1"/>
      <protection/>
    </xf>
    <xf numFmtId="0" fontId="2" fillId="33" borderId="22" xfId="56" applyFont="1" applyFill="1" applyBorder="1" applyAlignment="1">
      <alignment horizontal="center" vertical="center" wrapText="1"/>
      <protection/>
    </xf>
    <xf numFmtId="0" fontId="2" fillId="33" borderId="32" xfId="56" applyFont="1" applyFill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/>
      <protection/>
    </xf>
    <xf numFmtId="0" fontId="4" fillId="0" borderId="33" xfId="56" applyFont="1" applyBorder="1" applyAlignment="1">
      <alignment horizontal="center"/>
      <protection/>
    </xf>
    <xf numFmtId="0" fontId="4" fillId="0" borderId="34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11" xfId="56" applyFont="1" applyBorder="1" applyAlignment="1">
      <alignment horizontal="center"/>
      <protection/>
    </xf>
    <xf numFmtId="0" fontId="7" fillId="33" borderId="26" xfId="56" applyFont="1" applyFill="1" applyBorder="1" applyAlignment="1">
      <alignment horizontal="center" vertical="center" wrapText="1"/>
      <protection/>
    </xf>
    <xf numFmtId="0" fontId="7" fillId="33" borderId="35" xfId="56" applyFont="1" applyFill="1" applyBorder="1" applyAlignment="1">
      <alignment horizontal="center" vertical="center" wrapText="1"/>
      <protection/>
    </xf>
    <xf numFmtId="0" fontId="7" fillId="33" borderId="16" xfId="56" applyFont="1" applyFill="1" applyBorder="1" applyAlignment="1">
      <alignment horizontal="center" vertical="center" wrapText="1"/>
      <protection/>
    </xf>
    <xf numFmtId="0" fontId="7" fillId="33" borderId="36" xfId="56" applyFont="1" applyFill="1" applyBorder="1" applyAlignment="1">
      <alignment horizontal="center" vertical="center" wrapText="1"/>
      <protection/>
    </xf>
    <xf numFmtId="0" fontId="7" fillId="33" borderId="36" xfId="56" applyFont="1" applyFill="1" applyBorder="1" applyAlignment="1">
      <alignment horizontal="left" vertical="center" wrapText="1"/>
      <protection/>
    </xf>
    <xf numFmtId="0" fontId="7" fillId="33" borderId="37" xfId="56" applyFont="1" applyFill="1" applyBorder="1" applyAlignment="1">
      <alignment horizontal="center" vertical="center" wrapText="1"/>
      <protection/>
    </xf>
    <xf numFmtId="0" fontId="7" fillId="33" borderId="38" xfId="56" applyFont="1" applyFill="1" applyBorder="1" applyAlignment="1">
      <alignment horizontal="center" vertical="center" wrapText="1"/>
      <protection/>
    </xf>
    <xf numFmtId="0" fontId="7" fillId="33" borderId="39" xfId="56" applyFont="1" applyFill="1" applyBorder="1" applyAlignment="1">
      <alignment horizontal="center" vertical="center" wrapText="1"/>
      <protection/>
    </xf>
    <xf numFmtId="0" fontId="7" fillId="33" borderId="2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ill="1" applyAlignment="1">
      <alignment/>
    </xf>
    <xf numFmtId="0" fontId="66" fillId="0" borderId="22" xfId="0" applyFont="1" applyFill="1" applyBorder="1" applyAlignment="1">
      <alignment horizontal="center"/>
    </xf>
    <xf numFmtId="0" fontId="66" fillId="0" borderId="33" xfId="0" applyFont="1" applyFill="1" applyBorder="1" applyAlignment="1">
      <alignment horizontal="center"/>
    </xf>
    <xf numFmtId="0" fontId="66" fillId="0" borderId="34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40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41" xfId="0" applyFont="1" applyFill="1" applyBorder="1" applyAlignment="1">
      <alignment horizontal="center" vertical="center" wrapText="1"/>
    </xf>
    <xf numFmtId="0" fontId="66" fillId="35" borderId="32" xfId="0" applyFont="1" applyFill="1" applyBorder="1" applyAlignment="1">
      <alignment/>
    </xf>
    <xf numFmtId="0" fontId="66" fillId="35" borderId="0" xfId="0" applyFont="1" applyFill="1" applyBorder="1" applyAlignment="1">
      <alignment/>
    </xf>
    <xf numFmtId="0" fontId="66" fillId="35" borderId="0" xfId="0" applyFont="1" applyFill="1" applyBorder="1" applyAlignment="1">
      <alignment horizontal="center"/>
    </xf>
    <xf numFmtId="0" fontId="66" fillId="35" borderId="42" xfId="0" applyFont="1" applyFill="1" applyBorder="1" applyAlignment="1">
      <alignment/>
    </xf>
    <xf numFmtId="0" fontId="35" fillId="33" borderId="43" xfId="0" applyFont="1" applyFill="1" applyBorder="1" applyAlignment="1">
      <alignment horizontal="center" vertical="center" wrapText="1"/>
    </xf>
    <xf numFmtId="0" fontId="36" fillId="35" borderId="15" xfId="0" applyFont="1" applyFill="1" applyBorder="1" applyAlignment="1">
      <alignment horizontal="center" vertical="center" wrapText="1"/>
    </xf>
    <xf numFmtId="0" fontId="36" fillId="35" borderId="41" xfId="0" applyFont="1" applyFill="1" applyBorder="1" applyAlignment="1">
      <alignment horizontal="center" vertical="center" wrapText="1"/>
    </xf>
    <xf numFmtId="0" fontId="35" fillId="33" borderId="44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36" fillId="35" borderId="19" xfId="0" applyFont="1" applyFill="1" applyBorder="1" applyAlignment="1">
      <alignment horizontal="center" vertical="center" wrapText="1"/>
    </xf>
    <xf numFmtId="0" fontId="36" fillId="35" borderId="45" xfId="0" applyFont="1" applyFill="1" applyBorder="1" applyAlignment="1">
      <alignment horizontal="center" vertical="center" wrapText="1"/>
    </xf>
    <xf numFmtId="0" fontId="36" fillId="35" borderId="32" xfId="0" applyFont="1" applyFill="1" applyBorder="1" applyAlignment="1">
      <alignment vertical="top" wrapText="1"/>
    </xf>
    <xf numFmtId="0" fontId="36" fillId="35" borderId="0" xfId="0" applyFont="1" applyFill="1" applyBorder="1" applyAlignment="1">
      <alignment vertical="top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3" borderId="46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 applyProtection="1">
      <alignment horizontal="center" vertical="center" wrapText="1"/>
      <protection locked="0"/>
    </xf>
    <xf numFmtId="0" fontId="36" fillId="33" borderId="40" xfId="0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Border="1" applyAlignment="1">
      <alignment vertical="center"/>
      <protection/>
    </xf>
    <xf numFmtId="0" fontId="36" fillId="33" borderId="4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36" xfId="0" applyFont="1" applyFill="1" applyBorder="1" applyAlignment="1">
      <alignment horizontal="center" vertical="center"/>
    </xf>
    <xf numFmtId="0" fontId="36" fillId="33" borderId="4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5" xfId="0" applyFont="1" applyFill="1" applyBorder="1" applyAlignment="1" applyProtection="1">
      <alignment horizontal="center" vertical="center" wrapText="1"/>
      <protection locked="0"/>
    </xf>
    <xf numFmtId="0" fontId="36" fillId="33" borderId="4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/>
    </xf>
    <xf numFmtId="0" fontId="36" fillId="33" borderId="48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 applyProtection="1">
      <alignment horizontal="center" vertical="center" wrapText="1"/>
      <protection locked="0"/>
    </xf>
    <xf numFmtId="0" fontId="36" fillId="33" borderId="49" xfId="0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35" fillId="0" borderId="51" xfId="0" applyFont="1" applyFill="1" applyBorder="1" applyAlignment="1">
      <alignment horizontal="right" vertical="center"/>
    </xf>
    <xf numFmtId="0" fontId="35" fillId="0" borderId="52" xfId="0" applyFont="1" applyFill="1" applyBorder="1" applyAlignment="1">
      <alignment horizontal="right" vertical="center"/>
    </xf>
    <xf numFmtId="0" fontId="66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9" fontId="36" fillId="0" borderId="15" xfId="58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5" fillId="33" borderId="26" xfId="0" applyFont="1" applyFill="1" applyBorder="1" applyAlignment="1">
      <alignment horizontal="center" vertical="center" wrapText="1"/>
    </xf>
    <xf numFmtId="0" fontId="35" fillId="33" borderId="35" xfId="0" applyFont="1" applyFill="1" applyBorder="1" applyAlignment="1">
      <alignment horizontal="center" vertical="center" wrapText="1"/>
    </xf>
    <xf numFmtId="0" fontId="35" fillId="33" borderId="5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36" xfId="0" applyFont="1" applyFill="1" applyBorder="1" applyAlignment="1">
      <alignment horizontal="center" vertical="center" wrapText="1"/>
    </xf>
    <xf numFmtId="0" fontId="35" fillId="33" borderId="54" xfId="0" applyFont="1" applyFill="1" applyBorder="1" applyAlignment="1">
      <alignment horizontal="center" vertical="center" wrapText="1"/>
    </xf>
    <xf numFmtId="0" fontId="35" fillId="33" borderId="47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37" xfId="0" applyFont="1" applyFill="1" applyBorder="1" applyAlignment="1">
      <alignment horizontal="center" vertical="center" wrapText="1"/>
    </xf>
    <xf numFmtId="0" fontId="35" fillId="33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36" fillId="33" borderId="5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35" xfId="0" applyFont="1" applyFill="1" applyBorder="1" applyAlignment="1">
      <alignment horizontal="center" vertical="center" wrapText="1"/>
    </xf>
    <xf numFmtId="0" fontId="36" fillId="33" borderId="55" xfId="0" applyFont="1" applyFill="1" applyBorder="1" applyAlignment="1">
      <alignment horizontal="center" vertical="center" wrapText="1"/>
    </xf>
    <xf numFmtId="0" fontId="36" fillId="33" borderId="56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57" xfId="0" applyFont="1" applyFill="1" applyBorder="1" applyAlignment="1">
      <alignment horizontal="center" vertical="center" wrapText="1"/>
    </xf>
    <xf numFmtId="0" fontId="36" fillId="33" borderId="3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58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2" fillId="33" borderId="0" xfId="0" applyFont="1" applyFill="1" applyAlignment="1">
      <alignment horizontal="center"/>
    </xf>
    <xf numFmtId="0" fontId="38" fillId="0" borderId="0" xfId="0" applyFont="1" applyFill="1" applyAlignment="1">
      <alignment horizontal="right" vertical="center"/>
    </xf>
    <xf numFmtId="0" fontId="36" fillId="0" borderId="15" xfId="0" applyFont="1" applyFill="1" applyBorder="1" applyAlignment="1">
      <alignment horizontal="justify" vertical="center" wrapText="1"/>
    </xf>
    <xf numFmtId="0" fontId="36" fillId="0" borderId="47" xfId="0" applyFont="1" applyBorder="1" applyAlignment="1">
      <alignment horizontal="center" vertical="center"/>
    </xf>
    <xf numFmtId="0" fontId="66" fillId="0" borderId="15" xfId="0" applyFont="1" applyBorder="1" applyAlignment="1">
      <alignment horizontal="justify" vertical="center" wrapText="1"/>
    </xf>
    <xf numFmtId="0" fontId="3" fillId="0" borderId="46" xfId="55" applyBorder="1">
      <alignment/>
      <protection/>
    </xf>
    <xf numFmtId="0" fontId="3" fillId="0" borderId="18" xfId="55" applyBorder="1">
      <alignment/>
      <protection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40" xfId="0" applyFont="1" applyFill="1" applyBorder="1" applyAlignment="1">
      <alignment horizontal="center" vertical="center" wrapText="1"/>
    </xf>
    <xf numFmtId="0" fontId="3" fillId="0" borderId="0" xfId="55" applyBorder="1" applyAlignment="1">
      <alignment vertical="center"/>
      <protection/>
    </xf>
    <xf numFmtId="0" fontId="3" fillId="0" borderId="43" xfId="55" applyBorder="1">
      <alignment/>
      <protection/>
    </xf>
    <xf numFmtId="0" fontId="3" fillId="0" borderId="15" xfId="55" applyBorder="1">
      <alignment/>
      <protection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41" xfId="0" applyFont="1" applyFill="1" applyBorder="1" applyAlignment="1">
      <alignment horizontal="center" vertical="center" wrapText="1"/>
    </xf>
    <xf numFmtId="0" fontId="10" fillId="36" borderId="15" xfId="55" applyFont="1" applyFill="1" applyBorder="1" applyAlignment="1">
      <alignment horizontal="left" vertical="center" wrapText="1"/>
      <protection/>
    </xf>
    <xf numFmtId="0" fontId="42" fillId="36" borderId="15" xfId="0" applyFont="1" applyFill="1" applyBorder="1" applyAlignment="1">
      <alignment horizontal="center" vertical="center" wrapText="1"/>
    </xf>
    <xf numFmtId="0" fontId="42" fillId="36" borderId="41" xfId="0" applyFont="1" applyFill="1" applyBorder="1" applyAlignment="1">
      <alignment horizontal="center" vertical="center" wrapText="1"/>
    </xf>
    <xf numFmtId="0" fontId="3" fillId="0" borderId="44" xfId="55" applyBorder="1">
      <alignment/>
      <protection/>
    </xf>
    <xf numFmtId="0" fontId="3" fillId="0" borderId="19" xfId="55" applyBorder="1">
      <alignment/>
      <protection/>
    </xf>
    <xf numFmtId="0" fontId="10" fillId="36" borderId="19" xfId="55" applyFont="1" applyFill="1" applyBorder="1" applyAlignment="1">
      <alignment horizontal="left" vertical="center" wrapText="1"/>
      <protection/>
    </xf>
    <xf numFmtId="0" fontId="42" fillId="36" borderId="19" xfId="0" applyFont="1" applyFill="1" applyBorder="1" applyAlignment="1">
      <alignment horizontal="center" vertical="center" wrapText="1"/>
    </xf>
    <xf numFmtId="0" fontId="42" fillId="36" borderId="45" xfId="0" applyFont="1" applyFill="1" applyBorder="1" applyAlignment="1">
      <alignment horizontal="center" vertical="center" wrapText="1"/>
    </xf>
    <xf numFmtId="0" fontId="2" fillId="36" borderId="26" xfId="55" applyFont="1" applyFill="1" applyBorder="1" applyAlignment="1">
      <alignment horizontal="center" vertical="center" wrapText="1"/>
      <protection/>
    </xf>
    <xf numFmtId="0" fontId="2" fillId="36" borderId="55" xfId="55" applyFont="1" applyFill="1" applyBorder="1" applyAlignment="1">
      <alignment horizontal="center" vertical="center" wrapText="1"/>
      <protection/>
    </xf>
    <xf numFmtId="0" fontId="10" fillId="36" borderId="18" xfId="55" applyFont="1" applyFill="1" applyBorder="1" applyAlignment="1">
      <alignment horizontal="center" vertical="center" wrapText="1"/>
      <protection/>
    </xf>
    <xf numFmtId="0" fontId="10" fillId="36" borderId="40" xfId="55" applyFont="1" applyFill="1" applyBorder="1" applyAlignment="1">
      <alignment horizontal="center" vertical="center" wrapText="1"/>
      <protection/>
    </xf>
    <xf numFmtId="0" fontId="3" fillId="37" borderId="0" xfId="55" applyFill="1" applyBorder="1" applyAlignment="1">
      <alignment vertical="center"/>
      <protection/>
    </xf>
    <xf numFmtId="0" fontId="2" fillId="36" borderId="19" xfId="55" applyFont="1" applyFill="1" applyBorder="1" applyAlignment="1">
      <alignment horizontal="center" vertical="center" textRotation="180" wrapText="1"/>
      <protection/>
    </xf>
    <xf numFmtId="10" fontId="3" fillId="36" borderId="19" xfId="55" applyNumberFormat="1" applyFont="1" applyFill="1" applyBorder="1" applyAlignment="1">
      <alignment horizontal="center" vertical="center" wrapText="1"/>
      <protection/>
    </xf>
    <xf numFmtId="0" fontId="10" fillId="36" borderId="19" xfId="55" applyFont="1" applyFill="1" applyBorder="1" applyAlignment="1">
      <alignment horizontal="center" vertical="center" wrapText="1"/>
      <protection/>
    </xf>
    <xf numFmtId="0" fontId="10" fillId="36" borderId="25" xfId="55" applyFont="1" applyFill="1" applyBorder="1" applyAlignment="1">
      <alignment horizontal="center" vertical="center" wrapText="1"/>
      <protection/>
    </xf>
    <xf numFmtId="10" fontId="3" fillId="36" borderId="25" xfId="55" applyNumberFormat="1" applyFont="1" applyFill="1" applyBorder="1" applyAlignment="1">
      <alignment horizontal="center" vertical="center" wrapText="1"/>
      <protection/>
    </xf>
    <xf numFmtId="0" fontId="6" fillId="36" borderId="56" xfId="55" applyFont="1" applyFill="1" applyBorder="1" applyAlignment="1">
      <alignment horizontal="center" vertical="center" wrapText="1"/>
      <protection/>
    </xf>
    <xf numFmtId="9" fontId="10" fillId="36" borderId="20" xfId="55" applyNumberFormat="1" applyFont="1" applyFill="1" applyBorder="1" applyAlignment="1">
      <alignment vertical="center" wrapText="1"/>
      <protection/>
    </xf>
    <xf numFmtId="0" fontId="10" fillId="36" borderId="23" xfId="55" applyFont="1" applyFill="1" applyBorder="1" applyAlignment="1">
      <alignment horizontal="right" vertical="center" wrapText="1"/>
      <protection/>
    </xf>
    <xf numFmtId="0" fontId="10" fillId="36" borderId="24" xfId="55" applyFont="1" applyFill="1" applyBorder="1" applyAlignment="1">
      <alignment horizontal="right" vertical="center" wrapText="1"/>
      <protection/>
    </xf>
    <xf numFmtId="0" fontId="38" fillId="0" borderId="0" xfId="0" applyFont="1" applyFill="1" applyAlignment="1">
      <alignment vertical="center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6" borderId="49" xfId="5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28" borderId="15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</xdr:row>
      <xdr:rowOff>266700</xdr:rowOff>
    </xdr:from>
    <xdr:to>
      <xdr:col>3</xdr:col>
      <xdr:colOff>1571625</xdr:colOff>
      <xdr:row>4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33400"/>
          <a:ext cx="13525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266700</xdr:rowOff>
    </xdr:from>
    <xdr:to>
      <xdr:col>3</xdr:col>
      <xdr:colOff>495300</xdr:colOff>
      <xdr:row>3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66700"/>
          <a:ext cx="13525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323850</xdr:rowOff>
    </xdr:from>
    <xdr:to>
      <xdr:col>1</xdr:col>
      <xdr:colOff>552450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13430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266700</xdr:rowOff>
    </xdr:from>
    <xdr:to>
      <xdr:col>2</xdr:col>
      <xdr:colOff>476250</xdr:colOff>
      <xdr:row>2</xdr:row>
      <xdr:rowOff>257175</xdr:rowOff>
    </xdr:to>
    <xdr:pic>
      <xdr:nvPicPr>
        <xdr:cNvPr id="1" name="2 Imagen" descr="http://190.27.245.106/IsolucionSDA/GrafVinetas/logo%202016-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66700"/>
          <a:ext cx="1828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view="pageBreakPreview" zoomScale="60" zoomScaleNormal="80" zoomScalePageLayoutView="0" workbookViewId="0" topLeftCell="A1">
      <selection activeCell="A8" sqref="A8:O8"/>
    </sheetView>
  </sheetViews>
  <sheetFormatPr defaultColWidth="11.421875" defaultRowHeight="15"/>
  <cols>
    <col min="1" max="1" width="11.421875" style="9" customWidth="1"/>
    <col min="2" max="2" width="15.00390625" style="9" customWidth="1"/>
    <col min="3" max="3" width="11.421875" style="9" customWidth="1"/>
    <col min="4" max="4" width="36.7109375" style="9" customWidth="1"/>
    <col min="5" max="5" width="11.421875" style="9" customWidth="1"/>
    <col min="6" max="6" width="36.421875" style="9" customWidth="1"/>
    <col min="7" max="7" width="13.00390625" style="9" customWidth="1"/>
    <col min="8" max="8" width="15.00390625" style="9" customWidth="1"/>
    <col min="9" max="26" width="11.421875" style="9" customWidth="1"/>
    <col min="27" max="27" width="33.28125" style="9" customWidth="1"/>
    <col min="28" max="28" width="26.7109375" style="9" customWidth="1"/>
    <col min="29" max="29" width="23.8515625" style="9" customWidth="1"/>
    <col min="30" max="30" width="30.57421875" style="9" customWidth="1"/>
    <col min="31" max="31" width="28.00390625" style="9" customWidth="1"/>
    <col min="32" max="16384" width="11.421875" style="9" customWidth="1"/>
  </cols>
  <sheetData>
    <row r="1" spans="1:43" s="111" customFormat="1" ht="21" customHeight="1" thickBot="1">
      <c r="A1" s="109"/>
      <c r="B1" s="109"/>
      <c r="C1" s="109"/>
      <c r="D1" s="109"/>
      <c r="E1" s="109"/>
      <c r="F1" s="109"/>
      <c r="G1" s="109"/>
      <c r="H1" s="109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</row>
    <row r="2" spans="1:43" s="111" customFormat="1" ht="38.25" customHeight="1">
      <c r="A2" s="112"/>
      <c r="B2" s="113"/>
      <c r="C2" s="113"/>
      <c r="D2" s="113"/>
      <c r="E2" s="113"/>
      <c r="F2" s="114"/>
      <c r="G2" s="115" t="s">
        <v>0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6"/>
    </row>
    <row r="3" spans="1:43" s="111" customFormat="1" ht="28.5" customHeight="1">
      <c r="A3" s="117"/>
      <c r="B3" s="118"/>
      <c r="C3" s="118"/>
      <c r="D3" s="118"/>
      <c r="E3" s="118"/>
      <c r="F3" s="119"/>
      <c r="G3" s="120" t="s">
        <v>1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1"/>
    </row>
    <row r="4" spans="1:43" s="111" customFormat="1" ht="27.75" customHeight="1">
      <c r="A4" s="117"/>
      <c r="B4" s="118"/>
      <c r="C4" s="118"/>
      <c r="D4" s="118"/>
      <c r="E4" s="118"/>
      <c r="F4" s="119"/>
      <c r="G4" s="120" t="s">
        <v>127</v>
      </c>
      <c r="H4" s="120"/>
      <c r="I4" s="120"/>
      <c r="J4" s="120"/>
      <c r="K4" s="120"/>
      <c r="L4" s="120"/>
      <c r="M4" s="120"/>
      <c r="N4" s="120"/>
      <c r="O4" s="120"/>
      <c r="P4" s="120" t="s">
        <v>175</v>
      </c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1"/>
    </row>
    <row r="5" spans="1:43" s="111" customFormat="1" ht="26.25" customHeight="1">
      <c r="A5" s="117"/>
      <c r="B5" s="118"/>
      <c r="C5" s="118"/>
      <c r="D5" s="118"/>
      <c r="E5" s="118"/>
      <c r="F5" s="119"/>
      <c r="G5" s="120" t="s">
        <v>128</v>
      </c>
      <c r="H5" s="120"/>
      <c r="I5" s="120"/>
      <c r="J5" s="120"/>
      <c r="K5" s="120"/>
      <c r="L5" s="120"/>
      <c r="M5" s="120"/>
      <c r="N5" s="120"/>
      <c r="O5" s="120"/>
      <c r="P5" s="120" t="s">
        <v>176</v>
      </c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1"/>
    </row>
    <row r="6" spans="1:43" s="111" customFormat="1" ht="15.75">
      <c r="A6" s="122"/>
      <c r="B6" s="123"/>
      <c r="C6" s="123"/>
      <c r="D6" s="123"/>
      <c r="E6" s="123"/>
      <c r="F6" s="123"/>
      <c r="G6" s="123"/>
      <c r="H6" s="123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5"/>
    </row>
    <row r="7" spans="1:43" s="111" customFormat="1" ht="30" customHeight="1">
      <c r="A7" s="126" t="s">
        <v>129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7" t="s">
        <v>130</v>
      </c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8"/>
    </row>
    <row r="8" spans="1:43" s="111" customFormat="1" ht="30" customHeight="1" thickBot="1">
      <c r="A8" s="129" t="s">
        <v>2</v>
      </c>
      <c r="B8" s="130"/>
      <c r="C8" s="130" t="s">
        <v>2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1" t="s">
        <v>151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2"/>
    </row>
    <row r="9" spans="1:43" s="111" customFormat="1" ht="36" customHeight="1" thickBot="1">
      <c r="A9" s="133"/>
      <c r="B9" s="134"/>
      <c r="C9" s="134"/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5"/>
    </row>
    <row r="10" spans="1:43" s="140" customFormat="1" ht="70.5" customHeight="1">
      <c r="A10" s="136" t="s">
        <v>131</v>
      </c>
      <c r="B10" s="137"/>
      <c r="C10" s="137" t="s">
        <v>132</v>
      </c>
      <c r="D10" s="137"/>
      <c r="E10" s="137" t="s">
        <v>133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 t="s">
        <v>134</v>
      </c>
      <c r="AL10" s="137" t="s">
        <v>135</v>
      </c>
      <c r="AM10" s="138" t="s">
        <v>136</v>
      </c>
      <c r="AN10" s="138" t="s">
        <v>137</v>
      </c>
      <c r="AO10" s="138" t="s">
        <v>138</v>
      </c>
      <c r="AP10" s="138" t="s">
        <v>139</v>
      </c>
      <c r="AQ10" s="139" t="s">
        <v>140</v>
      </c>
    </row>
    <row r="11" spans="1:43" s="149" customFormat="1" ht="45.75" customHeight="1">
      <c r="A11" s="141" t="s">
        <v>3</v>
      </c>
      <c r="B11" s="142" t="s">
        <v>141</v>
      </c>
      <c r="C11" s="142" t="s">
        <v>4</v>
      </c>
      <c r="D11" s="142" t="s">
        <v>142</v>
      </c>
      <c r="E11" s="142" t="s">
        <v>5</v>
      </c>
      <c r="F11" s="142" t="s">
        <v>6</v>
      </c>
      <c r="G11" s="142" t="s">
        <v>7</v>
      </c>
      <c r="H11" s="142" t="s">
        <v>8</v>
      </c>
      <c r="I11" s="142" t="s">
        <v>143</v>
      </c>
      <c r="J11" s="143" t="s">
        <v>144</v>
      </c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5"/>
      <c r="AG11" s="146" t="s">
        <v>145</v>
      </c>
      <c r="AH11" s="146"/>
      <c r="AI11" s="146"/>
      <c r="AJ11" s="146"/>
      <c r="AK11" s="142"/>
      <c r="AL11" s="142"/>
      <c r="AM11" s="147"/>
      <c r="AN11" s="147"/>
      <c r="AO11" s="147"/>
      <c r="AP11" s="147"/>
      <c r="AQ11" s="148"/>
    </row>
    <row r="12" spans="1:43" s="149" customFormat="1" ht="51" customHeight="1">
      <c r="A12" s="141"/>
      <c r="B12" s="142"/>
      <c r="C12" s="142"/>
      <c r="D12" s="142"/>
      <c r="E12" s="142"/>
      <c r="F12" s="142"/>
      <c r="G12" s="142"/>
      <c r="H12" s="142"/>
      <c r="I12" s="142"/>
      <c r="J12" s="146">
        <v>2016</v>
      </c>
      <c r="K12" s="146"/>
      <c r="L12" s="146"/>
      <c r="M12" s="146">
        <v>2017</v>
      </c>
      <c r="N12" s="146"/>
      <c r="O12" s="146"/>
      <c r="P12" s="146"/>
      <c r="Q12" s="146"/>
      <c r="R12" s="146">
        <v>2018</v>
      </c>
      <c r="S12" s="146"/>
      <c r="T12" s="146"/>
      <c r="U12" s="146"/>
      <c r="V12" s="146"/>
      <c r="W12" s="146">
        <v>2019</v>
      </c>
      <c r="X12" s="146"/>
      <c r="Y12" s="146"/>
      <c r="Z12" s="146"/>
      <c r="AA12" s="146"/>
      <c r="AB12" s="146">
        <v>2020</v>
      </c>
      <c r="AC12" s="146"/>
      <c r="AD12" s="146"/>
      <c r="AE12" s="146"/>
      <c r="AF12" s="146"/>
      <c r="AG12" s="142" t="s">
        <v>107</v>
      </c>
      <c r="AH12" s="142" t="s">
        <v>146</v>
      </c>
      <c r="AI12" s="142" t="s">
        <v>106</v>
      </c>
      <c r="AJ12" s="142" t="s">
        <v>147</v>
      </c>
      <c r="AK12" s="142"/>
      <c r="AL12" s="142"/>
      <c r="AM12" s="147"/>
      <c r="AN12" s="147"/>
      <c r="AO12" s="147"/>
      <c r="AP12" s="147"/>
      <c r="AQ12" s="148"/>
    </row>
    <row r="13" spans="1:43" s="149" customFormat="1" ht="54" customHeight="1">
      <c r="A13" s="150"/>
      <c r="B13" s="151"/>
      <c r="C13" s="151"/>
      <c r="D13" s="151"/>
      <c r="E13" s="151"/>
      <c r="F13" s="151"/>
      <c r="G13" s="151"/>
      <c r="H13" s="151"/>
      <c r="I13" s="151"/>
      <c r="J13" s="152" t="s">
        <v>106</v>
      </c>
      <c r="K13" s="152" t="s">
        <v>147</v>
      </c>
      <c r="L13" s="152" t="s">
        <v>148</v>
      </c>
      <c r="M13" s="152" t="s">
        <v>107</v>
      </c>
      <c r="N13" s="152" t="s">
        <v>146</v>
      </c>
      <c r="O13" s="152" t="s">
        <v>106</v>
      </c>
      <c r="P13" s="152" t="s">
        <v>147</v>
      </c>
      <c r="Q13" s="152" t="s">
        <v>148</v>
      </c>
      <c r="R13" s="152" t="s">
        <v>107</v>
      </c>
      <c r="S13" s="152" t="s">
        <v>146</v>
      </c>
      <c r="T13" s="152" t="s">
        <v>106</v>
      </c>
      <c r="U13" s="152" t="s">
        <v>147</v>
      </c>
      <c r="V13" s="152" t="s">
        <v>148</v>
      </c>
      <c r="W13" s="152" t="s">
        <v>107</v>
      </c>
      <c r="X13" s="152" t="s">
        <v>146</v>
      </c>
      <c r="Y13" s="152" t="s">
        <v>106</v>
      </c>
      <c r="Z13" s="152" t="s">
        <v>147</v>
      </c>
      <c r="AA13" s="152" t="s">
        <v>148</v>
      </c>
      <c r="AB13" s="152" t="s">
        <v>107</v>
      </c>
      <c r="AC13" s="152" t="s">
        <v>146</v>
      </c>
      <c r="AD13" s="152" t="s">
        <v>106</v>
      </c>
      <c r="AE13" s="152" t="s">
        <v>147</v>
      </c>
      <c r="AF13" s="152" t="s">
        <v>148</v>
      </c>
      <c r="AG13" s="151"/>
      <c r="AH13" s="151"/>
      <c r="AI13" s="151"/>
      <c r="AJ13" s="151"/>
      <c r="AK13" s="151"/>
      <c r="AL13" s="151"/>
      <c r="AM13" s="153"/>
      <c r="AN13" s="153"/>
      <c r="AO13" s="153"/>
      <c r="AP13" s="153"/>
      <c r="AQ13" s="154"/>
    </row>
    <row r="14" spans="1:43" ht="59.25" customHeight="1">
      <c r="A14" s="160">
        <v>179</v>
      </c>
      <c r="B14" s="160" t="s">
        <v>150</v>
      </c>
      <c r="C14" s="163">
        <v>451</v>
      </c>
      <c r="D14" s="210" t="s">
        <v>115</v>
      </c>
      <c r="E14" s="163">
        <v>354</v>
      </c>
      <c r="F14" s="161" t="s">
        <v>116</v>
      </c>
      <c r="G14" s="159" t="s">
        <v>162</v>
      </c>
      <c r="H14" s="212" t="s">
        <v>163</v>
      </c>
      <c r="I14" s="211">
        <v>1</v>
      </c>
      <c r="J14" s="163">
        <v>0.2</v>
      </c>
      <c r="K14" s="162"/>
      <c r="L14" s="162"/>
      <c r="M14" s="163">
        <v>0.5</v>
      </c>
      <c r="N14" s="162"/>
      <c r="O14" s="162"/>
      <c r="P14" s="162"/>
      <c r="Q14" s="162"/>
      <c r="R14" s="163">
        <v>0.7</v>
      </c>
      <c r="S14" s="162"/>
      <c r="T14" s="162"/>
      <c r="U14" s="162"/>
      <c r="V14" s="162"/>
      <c r="W14" s="163">
        <v>0.9</v>
      </c>
      <c r="X14" s="162"/>
      <c r="Y14" s="162"/>
      <c r="Z14" s="162"/>
      <c r="AA14" s="162"/>
      <c r="AB14" s="163">
        <v>1</v>
      </c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</row>
    <row r="15" spans="1:43" ht="59.25" customHeight="1">
      <c r="A15" s="160"/>
      <c r="B15" s="160"/>
      <c r="C15" s="163">
        <v>449</v>
      </c>
      <c r="D15" s="210" t="s">
        <v>100</v>
      </c>
      <c r="E15" s="163">
        <v>352</v>
      </c>
      <c r="F15" s="161" t="s">
        <v>102</v>
      </c>
      <c r="G15" s="159" t="s">
        <v>164</v>
      </c>
      <c r="H15" s="212" t="s">
        <v>163</v>
      </c>
      <c r="I15" s="211">
        <v>16</v>
      </c>
      <c r="J15" s="163">
        <v>3</v>
      </c>
      <c r="K15" s="162"/>
      <c r="L15" s="162"/>
      <c r="M15" s="163">
        <v>8</v>
      </c>
      <c r="N15" s="162"/>
      <c r="O15" s="162"/>
      <c r="P15" s="162"/>
      <c r="Q15" s="162"/>
      <c r="R15" s="163">
        <v>12</v>
      </c>
      <c r="S15" s="162"/>
      <c r="T15" s="162"/>
      <c r="U15" s="162"/>
      <c r="V15" s="162"/>
      <c r="W15" s="163">
        <v>15</v>
      </c>
      <c r="X15" s="162"/>
      <c r="Y15" s="162"/>
      <c r="Z15" s="162"/>
      <c r="AA15" s="162"/>
      <c r="AB15" s="163">
        <v>16</v>
      </c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</row>
    <row r="16" spans="1:43" ht="72" customHeight="1">
      <c r="A16" s="160"/>
      <c r="B16" s="160"/>
      <c r="C16" s="163">
        <v>450</v>
      </c>
      <c r="D16" s="210" t="s">
        <v>117</v>
      </c>
      <c r="E16" s="163">
        <v>353</v>
      </c>
      <c r="F16" s="161" t="s">
        <v>104</v>
      </c>
      <c r="G16" s="159" t="s">
        <v>162</v>
      </c>
      <c r="H16" s="212" t="s">
        <v>163</v>
      </c>
      <c r="I16" s="211">
        <v>1</v>
      </c>
      <c r="J16" s="163">
        <v>0.1</v>
      </c>
      <c r="K16" s="162"/>
      <c r="L16" s="162"/>
      <c r="M16" s="163">
        <v>0.5</v>
      </c>
      <c r="N16" s="162"/>
      <c r="O16" s="162"/>
      <c r="P16" s="162"/>
      <c r="Q16" s="162"/>
      <c r="R16" s="163">
        <v>0.7</v>
      </c>
      <c r="S16" s="162"/>
      <c r="T16" s="162"/>
      <c r="U16" s="162"/>
      <c r="V16" s="162"/>
      <c r="W16" s="163">
        <v>0.9</v>
      </c>
      <c r="X16" s="162"/>
      <c r="Y16" s="162"/>
      <c r="Z16" s="162"/>
      <c r="AA16" s="162"/>
      <c r="AB16" s="163">
        <v>1</v>
      </c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</row>
    <row r="17" spans="1:43" ht="60" customHeight="1">
      <c r="A17" s="160"/>
      <c r="B17" s="160"/>
      <c r="C17" s="163">
        <v>428</v>
      </c>
      <c r="D17" s="210" t="s">
        <v>101</v>
      </c>
      <c r="E17" s="163">
        <v>344</v>
      </c>
      <c r="F17" s="161" t="s">
        <v>103</v>
      </c>
      <c r="G17" s="159" t="s">
        <v>162</v>
      </c>
      <c r="H17" s="212" t="s">
        <v>165</v>
      </c>
      <c r="I17" s="211">
        <v>1</v>
      </c>
      <c r="J17" s="164">
        <v>0.4</v>
      </c>
      <c r="K17" s="162"/>
      <c r="L17" s="162"/>
      <c r="M17" s="164">
        <v>0.6</v>
      </c>
      <c r="N17" s="162"/>
      <c r="O17" s="162"/>
      <c r="P17" s="162"/>
      <c r="Q17" s="162"/>
      <c r="R17" s="163"/>
      <c r="S17" s="162"/>
      <c r="T17" s="162"/>
      <c r="U17" s="162"/>
      <c r="V17" s="162"/>
      <c r="W17" s="163"/>
      <c r="X17" s="162"/>
      <c r="Y17" s="162"/>
      <c r="Z17" s="162"/>
      <c r="AA17" s="162"/>
      <c r="AB17" s="163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</row>
    <row r="18" spans="1:43" s="111" customFormat="1" ht="56.25" customHeight="1" thickBot="1">
      <c r="A18" s="155"/>
      <c r="B18" s="156"/>
      <c r="C18" s="157" t="s">
        <v>149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8"/>
    </row>
  </sheetData>
  <sheetProtection/>
  <mergeCells count="44">
    <mergeCell ref="AG12:AG13"/>
    <mergeCell ref="AH12:AH13"/>
    <mergeCell ref="AI12:AI13"/>
    <mergeCell ref="AJ12:AJ13"/>
    <mergeCell ref="C18:AQ18"/>
    <mergeCell ref="G11:G13"/>
    <mergeCell ref="H11:H13"/>
    <mergeCell ref="I11:I13"/>
    <mergeCell ref="J11:AF11"/>
    <mergeCell ref="AG11:AJ11"/>
    <mergeCell ref="J12:L12"/>
    <mergeCell ref="M12:Q12"/>
    <mergeCell ref="R12:V12"/>
    <mergeCell ref="W12:AA12"/>
    <mergeCell ref="AB12:AF12"/>
    <mergeCell ref="AN10:AN13"/>
    <mergeCell ref="AO10:AO13"/>
    <mergeCell ref="AP10:AP13"/>
    <mergeCell ref="AQ10:AQ13"/>
    <mergeCell ref="A11:A13"/>
    <mergeCell ref="B11:B13"/>
    <mergeCell ref="C11:C13"/>
    <mergeCell ref="D11:D13"/>
    <mergeCell ref="E11:E13"/>
    <mergeCell ref="F11:F13"/>
    <mergeCell ref="A7:O7"/>
    <mergeCell ref="P7:AQ7"/>
    <mergeCell ref="A8:O8"/>
    <mergeCell ref="P8:AQ8"/>
    <mergeCell ref="A10:B10"/>
    <mergeCell ref="C10:D10"/>
    <mergeCell ref="E10:AJ10"/>
    <mergeCell ref="AK10:AK13"/>
    <mergeCell ref="AL10:AL13"/>
    <mergeCell ref="AM10:AM13"/>
    <mergeCell ref="A2:F5"/>
    <mergeCell ref="G2:AQ2"/>
    <mergeCell ref="G3:AQ3"/>
    <mergeCell ref="G4:O4"/>
    <mergeCell ref="P4:AQ4"/>
    <mergeCell ref="G5:O5"/>
    <mergeCell ref="P5:AQ5"/>
    <mergeCell ref="B14:B17"/>
    <mergeCell ref="A14:A17"/>
  </mergeCells>
  <printOptions/>
  <pageMargins left="0.7" right="0.7" top="0.75" bottom="0.75" header="0.3" footer="0.3"/>
  <pageSetup horizontalDpi="600" verticalDpi="600" orientation="portrait" scal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7"/>
  <sheetViews>
    <sheetView view="pageBreakPreview" zoomScale="60" zoomScaleNormal="80" zoomScalePageLayoutView="0" workbookViewId="0" topLeftCell="A7">
      <selection activeCell="A1" sqref="A1:E4"/>
    </sheetView>
  </sheetViews>
  <sheetFormatPr defaultColWidth="11.421875" defaultRowHeight="15"/>
  <cols>
    <col min="1" max="2" width="11.421875" style="20" customWidth="1"/>
    <col min="3" max="3" width="20.00390625" style="20" customWidth="1"/>
    <col min="4" max="4" width="13.7109375" style="20" customWidth="1"/>
    <col min="5" max="5" width="25.140625" style="20" customWidth="1"/>
    <col min="6" max="6" width="15.7109375" style="20" customWidth="1"/>
    <col min="7" max="7" width="21.421875" style="20" customWidth="1"/>
    <col min="8" max="8" width="21.140625" style="28" bestFit="1" customWidth="1"/>
    <col min="9" max="35" width="21.7109375" style="20" customWidth="1"/>
    <col min="36" max="16384" width="11.421875" style="20" customWidth="1"/>
  </cols>
  <sheetData>
    <row r="1" spans="1:42" s="111" customFormat="1" ht="38.25" customHeight="1">
      <c r="A1" s="166"/>
      <c r="B1" s="167"/>
      <c r="C1" s="167"/>
      <c r="D1" s="167"/>
      <c r="E1" s="167"/>
      <c r="F1" s="168" t="s">
        <v>0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70"/>
    </row>
    <row r="2" spans="1:42" s="111" customFormat="1" ht="30.75" customHeight="1">
      <c r="A2" s="171"/>
      <c r="B2" s="172"/>
      <c r="C2" s="172"/>
      <c r="D2" s="172"/>
      <c r="E2" s="172"/>
      <c r="F2" s="173" t="s">
        <v>9</v>
      </c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5"/>
    </row>
    <row r="3" spans="1:42" s="111" customFormat="1" ht="27.75" customHeight="1">
      <c r="A3" s="171"/>
      <c r="B3" s="172"/>
      <c r="C3" s="172"/>
      <c r="D3" s="172"/>
      <c r="E3" s="172"/>
      <c r="F3" s="173" t="s">
        <v>127</v>
      </c>
      <c r="G3" s="174"/>
      <c r="H3" s="174"/>
      <c r="I3" s="174"/>
      <c r="J3" s="174"/>
      <c r="K3" s="174"/>
      <c r="L3" s="174"/>
      <c r="M3" s="174"/>
      <c r="N3" s="176"/>
      <c r="O3" s="173" t="str">
        <f>+GESTION!P4</f>
        <v>DIRECCION DE CONTROL AMBIENTAL</v>
      </c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5"/>
    </row>
    <row r="4" spans="1:42" s="111" customFormat="1" ht="26.25" customHeight="1" thickBot="1">
      <c r="A4" s="177"/>
      <c r="B4" s="178"/>
      <c r="C4" s="178"/>
      <c r="D4" s="178"/>
      <c r="E4" s="178"/>
      <c r="F4" s="179" t="s">
        <v>128</v>
      </c>
      <c r="G4" s="180"/>
      <c r="H4" s="180"/>
      <c r="I4" s="180"/>
      <c r="J4" s="180"/>
      <c r="K4" s="180"/>
      <c r="L4" s="180"/>
      <c r="M4" s="180"/>
      <c r="N4" s="181"/>
      <c r="O4" s="173" t="str">
        <f>+GESTION!P5</f>
        <v>1149 - PROTECCIÓN Y BIENESTAR ANIMAL</v>
      </c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5"/>
    </row>
    <row r="5" spans="4:35" s="111" customFormat="1" ht="14.25" customHeight="1" thickBot="1">
      <c r="D5" s="182"/>
      <c r="E5" s="182"/>
      <c r="F5" s="182"/>
      <c r="G5" s="183"/>
      <c r="H5" s="184"/>
      <c r="I5" s="184"/>
      <c r="J5" s="184"/>
      <c r="K5" s="184"/>
      <c r="L5" s="184"/>
      <c r="M5" s="184"/>
      <c r="N5" s="184"/>
      <c r="O5" s="184"/>
      <c r="P5" s="165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H5" s="185"/>
      <c r="AI5" s="186"/>
    </row>
    <row r="6" spans="1:42" s="195" customFormat="1" ht="53.25" customHeight="1">
      <c r="A6" s="136" t="s">
        <v>10</v>
      </c>
      <c r="B6" s="137" t="s">
        <v>11</v>
      </c>
      <c r="C6" s="137"/>
      <c r="D6" s="137"/>
      <c r="E6" s="137" t="s">
        <v>152</v>
      </c>
      <c r="F6" s="187" t="s">
        <v>12</v>
      </c>
      <c r="G6" s="187" t="s">
        <v>13</v>
      </c>
      <c r="H6" s="187" t="s">
        <v>153</v>
      </c>
      <c r="I6" s="188" t="s">
        <v>154</v>
      </c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1" t="s">
        <v>111</v>
      </c>
      <c r="AG6" s="192"/>
      <c r="AH6" s="192"/>
      <c r="AI6" s="193"/>
      <c r="AJ6" s="187" t="s">
        <v>155</v>
      </c>
      <c r="AK6" s="187" t="s">
        <v>156</v>
      </c>
      <c r="AL6" s="187" t="s">
        <v>157</v>
      </c>
      <c r="AM6" s="187" t="s">
        <v>158</v>
      </c>
      <c r="AN6" s="187" t="s">
        <v>159</v>
      </c>
      <c r="AO6" s="187" t="s">
        <v>160</v>
      </c>
      <c r="AP6" s="194" t="s">
        <v>161</v>
      </c>
    </row>
    <row r="7" spans="1:42" s="195" customFormat="1" ht="53.25" customHeight="1">
      <c r="A7" s="141"/>
      <c r="B7" s="142"/>
      <c r="C7" s="142"/>
      <c r="D7" s="142"/>
      <c r="E7" s="142"/>
      <c r="F7" s="196"/>
      <c r="G7" s="196"/>
      <c r="H7" s="196"/>
      <c r="I7" s="143">
        <v>2016</v>
      </c>
      <c r="J7" s="144"/>
      <c r="K7" s="145"/>
      <c r="L7" s="143">
        <v>2017</v>
      </c>
      <c r="M7" s="144"/>
      <c r="N7" s="144"/>
      <c r="O7" s="144"/>
      <c r="P7" s="145"/>
      <c r="Q7" s="143">
        <v>2018</v>
      </c>
      <c r="R7" s="144"/>
      <c r="S7" s="144"/>
      <c r="T7" s="144"/>
      <c r="U7" s="145"/>
      <c r="V7" s="143">
        <v>2019</v>
      </c>
      <c r="W7" s="144"/>
      <c r="X7" s="144"/>
      <c r="Y7" s="144"/>
      <c r="Z7" s="145"/>
      <c r="AA7" s="143">
        <v>2020</v>
      </c>
      <c r="AB7" s="144"/>
      <c r="AC7" s="144"/>
      <c r="AD7" s="144"/>
      <c r="AE7" s="145"/>
      <c r="AF7" s="143" t="s">
        <v>112</v>
      </c>
      <c r="AG7" s="144"/>
      <c r="AH7" s="144"/>
      <c r="AI7" s="145"/>
      <c r="AJ7" s="196"/>
      <c r="AK7" s="196"/>
      <c r="AL7" s="196"/>
      <c r="AM7" s="196"/>
      <c r="AN7" s="196"/>
      <c r="AO7" s="196"/>
      <c r="AP7" s="197"/>
    </row>
    <row r="8" spans="1:42" s="195" customFormat="1" ht="55.5" customHeight="1" thickBot="1">
      <c r="A8" s="198"/>
      <c r="B8" s="199" t="s">
        <v>4</v>
      </c>
      <c r="C8" s="199" t="s">
        <v>14</v>
      </c>
      <c r="D8" s="199" t="s">
        <v>15</v>
      </c>
      <c r="E8" s="200"/>
      <c r="F8" s="201"/>
      <c r="G8" s="201"/>
      <c r="H8" s="196"/>
      <c r="I8" s="152" t="s">
        <v>106</v>
      </c>
      <c r="J8" s="152" t="s">
        <v>147</v>
      </c>
      <c r="K8" s="152" t="s">
        <v>148</v>
      </c>
      <c r="L8" s="152" t="s">
        <v>107</v>
      </c>
      <c r="M8" s="152" t="s">
        <v>146</v>
      </c>
      <c r="N8" s="152" t="s">
        <v>106</v>
      </c>
      <c r="O8" s="202" t="s">
        <v>147</v>
      </c>
      <c r="P8" s="152" t="s">
        <v>148</v>
      </c>
      <c r="Q8" s="203" t="s">
        <v>107</v>
      </c>
      <c r="R8" s="152" t="s">
        <v>146</v>
      </c>
      <c r="S8" s="152" t="s">
        <v>106</v>
      </c>
      <c r="T8" s="152" t="s">
        <v>147</v>
      </c>
      <c r="U8" s="152" t="s">
        <v>148</v>
      </c>
      <c r="V8" s="152" t="s">
        <v>107</v>
      </c>
      <c r="W8" s="152" t="s">
        <v>146</v>
      </c>
      <c r="X8" s="152" t="s">
        <v>106</v>
      </c>
      <c r="Y8" s="152" t="s">
        <v>147</v>
      </c>
      <c r="Z8" s="152" t="s">
        <v>148</v>
      </c>
      <c r="AA8" s="152" t="s">
        <v>107</v>
      </c>
      <c r="AB8" s="152" t="s">
        <v>146</v>
      </c>
      <c r="AC8" s="152" t="s">
        <v>106</v>
      </c>
      <c r="AD8" s="152" t="s">
        <v>147</v>
      </c>
      <c r="AE8" s="152" t="s">
        <v>148</v>
      </c>
      <c r="AF8" s="152" t="s">
        <v>107</v>
      </c>
      <c r="AG8" s="152" t="s">
        <v>146</v>
      </c>
      <c r="AH8" s="152" t="s">
        <v>106</v>
      </c>
      <c r="AI8" s="152" t="s">
        <v>147</v>
      </c>
      <c r="AJ8" s="196"/>
      <c r="AK8" s="196"/>
      <c r="AL8" s="196"/>
      <c r="AM8" s="196"/>
      <c r="AN8" s="196"/>
      <c r="AO8" s="196"/>
      <c r="AP8" s="204"/>
    </row>
    <row r="9" spans="1:42" ht="24.75" customHeight="1">
      <c r="A9" s="55" t="s">
        <v>88</v>
      </c>
      <c r="B9" s="54">
        <v>1</v>
      </c>
      <c r="C9" s="59" t="s">
        <v>109</v>
      </c>
      <c r="D9" s="60" t="s">
        <v>105</v>
      </c>
      <c r="E9" s="52">
        <f>+GESTION!C17</f>
        <v>428</v>
      </c>
      <c r="F9" s="54" t="s">
        <v>108</v>
      </c>
      <c r="G9" s="24" t="s">
        <v>69</v>
      </c>
      <c r="H9" s="23">
        <v>1</v>
      </c>
      <c r="I9" s="23">
        <v>0.4</v>
      </c>
      <c r="J9" s="23"/>
      <c r="K9" s="23"/>
      <c r="L9" s="23">
        <v>0.6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</row>
    <row r="10" spans="1:42" ht="24.75" customHeight="1">
      <c r="A10" s="56"/>
      <c r="B10" s="54"/>
      <c r="C10" s="59"/>
      <c r="D10" s="60"/>
      <c r="E10" s="53"/>
      <c r="F10" s="54"/>
      <c r="G10" s="25" t="s">
        <v>70</v>
      </c>
      <c r="H10" s="32">
        <f>I10+L10</f>
        <v>2137847838</v>
      </c>
      <c r="I10" s="27">
        <v>237847838</v>
      </c>
      <c r="J10" s="27"/>
      <c r="K10" s="27"/>
      <c r="L10" s="27">
        <v>1900000000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ht="24.75" customHeight="1">
      <c r="A11" s="56"/>
      <c r="B11" s="54"/>
      <c r="C11" s="59"/>
      <c r="D11" s="60"/>
      <c r="E11" s="53"/>
      <c r="F11" s="54"/>
      <c r="G11" s="25" t="s">
        <v>71</v>
      </c>
      <c r="H11" s="21"/>
      <c r="I11" s="21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23"/>
      <c r="AK11" s="23"/>
      <c r="AL11" s="23"/>
      <c r="AM11" s="23"/>
      <c r="AN11" s="23"/>
      <c r="AO11" s="23"/>
      <c r="AP11" s="23"/>
    </row>
    <row r="12" spans="1:42" ht="24.75" customHeight="1">
      <c r="A12" s="56"/>
      <c r="B12" s="54"/>
      <c r="C12" s="59"/>
      <c r="D12" s="60"/>
      <c r="E12" s="53"/>
      <c r="F12" s="54"/>
      <c r="G12" s="25" t="s">
        <v>72</v>
      </c>
      <c r="H12" s="21"/>
      <c r="I12" s="21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27"/>
      <c r="AK12" s="27"/>
      <c r="AL12" s="27"/>
      <c r="AM12" s="27"/>
      <c r="AN12" s="27"/>
      <c r="AO12" s="27"/>
      <c r="AP12" s="27"/>
    </row>
    <row r="13" spans="1:42" ht="24.75" customHeight="1">
      <c r="A13" s="56"/>
      <c r="B13" s="54"/>
      <c r="C13" s="59"/>
      <c r="D13" s="60"/>
      <c r="E13" s="53"/>
      <c r="F13" s="54"/>
      <c r="G13" s="25" t="s">
        <v>73</v>
      </c>
      <c r="H13" s="21">
        <f aca="true" t="shared" si="0" ref="H13:J14">+H9+H11</f>
        <v>1</v>
      </c>
      <c r="I13" s="21">
        <f t="shared" si="0"/>
        <v>0.4</v>
      </c>
      <c r="J13" s="44"/>
      <c r="K13" s="44"/>
      <c r="L13" s="44">
        <f>+L9+L11</f>
        <v>0.6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23"/>
      <c r="AK13" s="23"/>
      <c r="AL13" s="23"/>
      <c r="AM13" s="23"/>
      <c r="AN13" s="23"/>
      <c r="AO13" s="23"/>
      <c r="AP13" s="23"/>
    </row>
    <row r="14" spans="1:42" ht="24.75" customHeight="1" thickBot="1">
      <c r="A14" s="56"/>
      <c r="B14" s="54"/>
      <c r="C14" s="59"/>
      <c r="D14" s="60"/>
      <c r="E14" s="53"/>
      <c r="F14" s="54"/>
      <c r="G14" s="26" t="s">
        <v>74</v>
      </c>
      <c r="H14" s="22">
        <f t="shared" si="0"/>
        <v>2137847838</v>
      </c>
      <c r="I14" s="22">
        <f t="shared" si="0"/>
        <v>237847838</v>
      </c>
      <c r="J14" s="22"/>
      <c r="K14" s="22"/>
      <c r="L14" s="22">
        <f>+L10+L12</f>
        <v>1900000000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7"/>
      <c r="AK14" s="27"/>
      <c r="AL14" s="27"/>
      <c r="AM14" s="27"/>
      <c r="AN14" s="27"/>
      <c r="AO14" s="27"/>
      <c r="AP14" s="27"/>
    </row>
    <row r="15" spans="1:42" ht="24.75" customHeight="1">
      <c r="A15" s="56"/>
      <c r="B15" s="54">
        <v>2</v>
      </c>
      <c r="C15" s="53" t="s">
        <v>89</v>
      </c>
      <c r="D15" s="58" t="s">
        <v>68</v>
      </c>
      <c r="E15" s="52">
        <v>451</v>
      </c>
      <c r="F15" s="54" t="s">
        <v>108</v>
      </c>
      <c r="G15" s="24" t="s">
        <v>69</v>
      </c>
      <c r="H15" s="23">
        <v>1</v>
      </c>
      <c r="I15" s="23">
        <v>0.2</v>
      </c>
      <c r="J15" s="23"/>
      <c r="K15" s="23"/>
      <c r="L15" s="23">
        <v>0.5</v>
      </c>
      <c r="M15" s="23"/>
      <c r="N15" s="23"/>
      <c r="O15" s="23"/>
      <c r="P15" s="23"/>
      <c r="Q15" s="23">
        <v>0.7</v>
      </c>
      <c r="R15" s="23"/>
      <c r="S15" s="23"/>
      <c r="T15" s="23"/>
      <c r="U15" s="23"/>
      <c r="V15" s="23" t="s">
        <v>113</v>
      </c>
      <c r="W15" s="23"/>
      <c r="X15" s="23"/>
      <c r="Y15" s="23"/>
      <c r="Z15" s="23"/>
      <c r="AA15" s="23">
        <v>1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24.75" customHeight="1">
      <c r="A16" s="56"/>
      <c r="B16" s="54"/>
      <c r="C16" s="53"/>
      <c r="D16" s="58"/>
      <c r="E16" s="53"/>
      <c r="F16" s="54"/>
      <c r="G16" s="25" t="s">
        <v>70</v>
      </c>
      <c r="H16" s="32">
        <f>I16+L16+Q16+V16</f>
        <v>40051294122</v>
      </c>
      <c r="I16" s="32">
        <v>15051294122</v>
      </c>
      <c r="J16" s="32"/>
      <c r="K16" s="32"/>
      <c r="L16" s="32">
        <v>12500000000</v>
      </c>
      <c r="M16" s="32"/>
      <c r="N16" s="32"/>
      <c r="O16" s="32"/>
      <c r="P16" s="32"/>
      <c r="Q16" s="32">
        <v>12500000000</v>
      </c>
      <c r="R16" s="32"/>
      <c r="S16" s="32"/>
      <c r="T16" s="32"/>
      <c r="U16" s="32"/>
      <c r="V16" s="32">
        <v>0</v>
      </c>
      <c r="W16" s="32"/>
      <c r="X16" s="32"/>
      <c r="Y16" s="32"/>
      <c r="Z16" s="32"/>
      <c r="AA16" s="32">
        <v>0</v>
      </c>
      <c r="AB16" s="32"/>
      <c r="AC16" s="32"/>
      <c r="AD16" s="32"/>
      <c r="AE16" s="32"/>
      <c r="AF16" s="32"/>
      <c r="AG16" s="32"/>
      <c r="AH16" s="32"/>
      <c r="AI16" s="32"/>
      <c r="AJ16" s="27"/>
      <c r="AK16" s="27"/>
      <c r="AL16" s="27"/>
      <c r="AM16" s="27"/>
      <c r="AN16" s="27"/>
      <c r="AO16" s="27"/>
      <c r="AP16" s="27"/>
    </row>
    <row r="17" spans="1:42" ht="24.75" customHeight="1">
      <c r="A17" s="56"/>
      <c r="B17" s="54"/>
      <c r="C17" s="53"/>
      <c r="D17" s="58"/>
      <c r="E17" s="53"/>
      <c r="F17" s="54"/>
      <c r="G17" s="25" t="s">
        <v>71</v>
      </c>
      <c r="H17" s="21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23"/>
      <c r="AK17" s="23"/>
      <c r="AL17" s="23"/>
      <c r="AM17" s="23"/>
      <c r="AN17" s="23"/>
      <c r="AO17" s="23"/>
      <c r="AP17" s="23"/>
    </row>
    <row r="18" spans="1:42" ht="24.75" customHeight="1">
      <c r="A18" s="56"/>
      <c r="B18" s="54"/>
      <c r="C18" s="53"/>
      <c r="D18" s="58"/>
      <c r="E18" s="53"/>
      <c r="F18" s="54"/>
      <c r="G18" s="25" t="s">
        <v>72</v>
      </c>
      <c r="H18" s="21"/>
      <c r="I18" s="21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27"/>
      <c r="AK18" s="27"/>
      <c r="AL18" s="27"/>
      <c r="AM18" s="27"/>
      <c r="AN18" s="27"/>
      <c r="AO18" s="27"/>
      <c r="AP18" s="27"/>
    </row>
    <row r="19" spans="1:42" ht="24.75" customHeight="1">
      <c r="A19" s="56"/>
      <c r="B19" s="54"/>
      <c r="C19" s="53"/>
      <c r="D19" s="58"/>
      <c r="E19" s="53"/>
      <c r="F19" s="54"/>
      <c r="G19" s="25" t="s">
        <v>73</v>
      </c>
      <c r="H19" s="21">
        <f aca="true" t="shared" si="1" ref="H19:K20">+H15+H17</f>
        <v>1</v>
      </c>
      <c r="I19" s="21">
        <f t="shared" si="1"/>
        <v>0.2</v>
      </c>
      <c r="J19" s="44"/>
      <c r="K19" s="44"/>
      <c r="L19" s="44">
        <f>+L15+L17</f>
        <v>0.5</v>
      </c>
      <c r="M19" s="44"/>
      <c r="N19" s="44"/>
      <c r="O19" s="44"/>
      <c r="P19" s="44"/>
      <c r="Q19" s="44">
        <f>+Q15+Q17</f>
        <v>0.7</v>
      </c>
      <c r="R19" s="44"/>
      <c r="S19" s="44"/>
      <c r="T19" s="44"/>
      <c r="U19" s="44"/>
      <c r="V19" s="44">
        <v>0.9</v>
      </c>
      <c r="W19" s="44"/>
      <c r="X19" s="44"/>
      <c r="Y19" s="44"/>
      <c r="Z19" s="44"/>
      <c r="AA19" s="44">
        <f>+AA15+AA17</f>
        <v>1</v>
      </c>
      <c r="AB19" s="44"/>
      <c r="AC19" s="44"/>
      <c r="AD19" s="44"/>
      <c r="AE19" s="44"/>
      <c r="AF19" s="44"/>
      <c r="AG19" s="44"/>
      <c r="AH19" s="44"/>
      <c r="AI19" s="44"/>
      <c r="AJ19" s="23"/>
      <c r="AK19" s="23"/>
      <c r="AL19" s="23"/>
      <c r="AM19" s="23"/>
      <c r="AN19" s="23"/>
      <c r="AO19" s="23"/>
      <c r="AP19" s="23"/>
    </row>
    <row r="20" spans="1:42" ht="24.75" customHeight="1" thickBot="1">
      <c r="A20" s="56"/>
      <c r="B20" s="54"/>
      <c r="C20" s="53"/>
      <c r="D20" s="58"/>
      <c r="E20" s="53"/>
      <c r="F20" s="54"/>
      <c r="G20" s="26" t="s">
        <v>74</v>
      </c>
      <c r="H20" s="22">
        <f t="shared" si="1"/>
        <v>40051294122</v>
      </c>
      <c r="I20" s="22">
        <f t="shared" si="1"/>
        <v>15051294122</v>
      </c>
      <c r="J20" s="22"/>
      <c r="K20" s="22"/>
      <c r="L20" s="22">
        <f>+L16+L18</f>
        <v>12500000000</v>
      </c>
      <c r="M20" s="22"/>
      <c r="N20" s="22"/>
      <c r="O20" s="22"/>
      <c r="P20" s="22"/>
      <c r="Q20" s="22">
        <f>+Q16+Q18</f>
        <v>12500000000</v>
      </c>
      <c r="R20" s="22"/>
      <c r="S20" s="22"/>
      <c r="T20" s="22"/>
      <c r="U20" s="22"/>
      <c r="V20" s="22">
        <f>+V16+V18</f>
        <v>0</v>
      </c>
      <c r="W20" s="22"/>
      <c r="X20" s="22"/>
      <c r="Y20" s="22"/>
      <c r="Z20" s="22"/>
      <c r="AA20" s="22">
        <f>+AA16+AA18</f>
        <v>0</v>
      </c>
      <c r="AB20" s="22"/>
      <c r="AC20" s="22"/>
      <c r="AD20" s="22"/>
      <c r="AE20" s="22"/>
      <c r="AF20" s="22"/>
      <c r="AG20" s="22"/>
      <c r="AH20" s="22"/>
      <c r="AI20" s="22"/>
      <c r="AJ20" s="27"/>
      <c r="AK20" s="27"/>
      <c r="AL20" s="27"/>
      <c r="AM20" s="27"/>
      <c r="AN20" s="27"/>
      <c r="AO20" s="27"/>
      <c r="AP20" s="27"/>
    </row>
    <row r="21" spans="1:42" ht="24.75" customHeight="1">
      <c r="A21" s="56"/>
      <c r="B21" s="54">
        <v>3</v>
      </c>
      <c r="C21" s="53" t="s">
        <v>91</v>
      </c>
      <c r="D21" s="54" t="s">
        <v>68</v>
      </c>
      <c r="E21" s="52">
        <v>450</v>
      </c>
      <c r="F21" s="54" t="s">
        <v>108</v>
      </c>
      <c r="G21" s="24" t="s">
        <v>69</v>
      </c>
      <c r="H21" s="23">
        <v>1</v>
      </c>
      <c r="I21" s="23">
        <v>0.1</v>
      </c>
      <c r="J21" s="23"/>
      <c r="K21" s="23"/>
      <c r="L21" s="23" t="s">
        <v>114</v>
      </c>
      <c r="M21" s="23"/>
      <c r="N21" s="23"/>
      <c r="O21" s="23"/>
      <c r="P21" s="23"/>
      <c r="Q21" s="23">
        <v>0.7</v>
      </c>
      <c r="R21" s="23"/>
      <c r="S21" s="23"/>
      <c r="T21" s="23"/>
      <c r="U21" s="23"/>
      <c r="V21" s="23" t="s">
        <v>113</v>
      </c>
      <c r="W21" s="23"/>
      <c r="X21" s="23"/>
      <c r="Y21" s="23"/>
      <c r="Z21" s="23"/>
      <c r="AA21" s="23">
        <v>1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</row>
    <row r="22" spans="1:42" ht="24.75" customHeight="1">
      <c r="A22" s="56"/>
      <c r="B22" s="54"/>
      <c r="C22" s="53"/>
      <c r="D22" s="54"/>
      <c r="E22" s="53"/>
      <c r="F22" s="54"/>
      <c r="G22" s="25" t="s">
        <v>70</v>
      </c>
      <c r="H22" s="32">
        <f>I22+L22+Q22+V22+AA22</f>
        <v>28000000000</v>
      </c>
      <c r="I22" s="32">
        <v>3000000000</v>
      </c>
      <c r="J22" s="32"/>
      <c r="K22" s="32"/>
      <c r="L22" s="32">
        <v>0</v>
      </c>
      <c r="M22" s="32"/>
      <c r="N22" s="32"/>
      <c r="O22" s="32"/>
      <c r="P22" s="32"/>
      <c r="Q22" s="32">
        <v>25000000000</v>
      </c>
      <c r="R22" s="32"/>
      <c r="S22" s="32"/>
      <c r="T22" s="32"/>
      <c r="U22" s="32"/>
      <c r="V22" s="32">
        <v>0</v>
      </c>
      <c r="W22" s="32"/>
      <c r="X22" s="32"/>
      <c r="Y22" s="32"/>
      <c r="Z22" s="32"/>
      <c r="AA22" s="32">
        <v>0</v>
      </c>
      <c r="AB22" s="32"/>
      <c r="AC22" s="32"/>
      <c r="AD22" s="32"/>
      <c r="AE22" s="32"/>
      <c r="AF22" s="32"/>
      <c r="AG22" s="32"/>
      <c r="AH22" s="32"/>
      <c r="AI22" s="32"/>
      <c r="AJ22" s="27"/>
      <c r="AK22" s="27"/>
      <c r="AL22" s="27"/>
      <c r="AM22" s="27"/>
      <c r="AN22" s="27"/>
      <c r="AO22" s="27"/>
      <c r="AP22" s="27"/>
    </row>
    <row r="23" spans="1:42" ht="24.75" customHeight="1">
      <c r="A23" s="56"/>
      <c r="B23" s="54"/>
      <c r="C23" s="53"/>
      <c r="D23" s="54"/>
      <c r="E23" s="53"/>
      <c r="F23" s="54"/>
      <c r="G23" s="25" t="s">
        <v>71</v>
      </c>
      <c r="H23" s="21"/>
      <c r="I23" s="21">
        <v>0</v>
      </c>
      <c r="J23" s="44"/>
      <c r="K23" s="44"/>
      <c r="L23" s="44">
        <v>0</v>
      </c>
      <c r="M23" s="44"/>
      <c r="N23" s="44"/>
      <c r="O23" s="44"/>
      <c r="P23" s="44"/>
      <c r="Q23" s="44">
        <v>0</v>
      </c>
      <c r="R23" s="44"/>
      <c r="S23" s="44"/>
      <c r="T23" s="44"/>
      <c r="U23" s="44"/>
      <c r="V23" s="44">
        <v>0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23"/>
      <c r="AK23" s="23"/>
      <c r="AL23" s="23"/>
      <c r="AM23" s="23"/>
      <c r="AN23" s="23"/>
      <c r="AO23" s="23"/>
      <c r="AP23" s="23"/>
    </row>
    <row r="24" spans="1:42" ht="24.75" customHeight="1">
      <c r="A24" s="56"/>
      <c r="B24" s="54"/>
      <c r="C24" s="53"/>
      <c r="D24" s="54"/>
      <c r="E24" s="53"/>
      <c r="F24" s="54"/>
      <c r="G24" s="25" t="s">
        <v>72</v>
      </c>
      <c r="H24" s="21"/>
      <c r="I24" s="21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27"/>
      <c r="AK24" s="27"/>
      <c r="AL24" s="27"/>
      <c r="AM24" s="27"/>
      <c r="AN24" s="27"/>
      <c r="AO24" s="27"/>
      <c r="AP24" s="27"/>
    </row>
    <row r="25" spans="1:42" ht="24.75" customHeight="1">
      <c r="A25" s="56"/>
      <c r="B25" s="54"/>
      <c r="C25" s="53"/>
      <c r="D25" s="54"/>
      <c r="E25" s="53"/>
      <c r="F25" s="54"/>
      <c r="G25" s="25" t="s">
        <v>73</v>
      </c>
      <c r="H25" s="21">
        <f>+H21+H23</f>
        <v>1</v>
      </c>
      <c r="I25" s="21">
        <f>+I21+I23</f>
        <v>0.1</v>
      </c>
      <c r="J25" s="44"/>
      <c r="K25" s="44"/>
      <c r="L25" s="44">
        <v>0.5</v>
      </c>
      <c r="M25" s="44"/>
      <c r="N25" s="44"/>
      <c r="O25" s="44"/>
      <c r="P25" s="44"/>
      <c r="Q25" s="44">
        <f>+Q21+Q23</f>
        <v>0.7</v>
      </c>
      <c r="R25" s="44"/>
      <c r="S25" s="44"/>
      <c r="T25" s="44"/>
      <c r="U25" s="44"/>
      <c r="V25" s="44">
        <v>0.9</v>
      </c>
      <c r="W25" s="44"/>
      <c r="X25" s="44"/>
      <c r="Y25" s="44"/>
      <c r="Z25" s="44"/>
      <c r="AA25" s="44">
        <f>+AA21+AA23</f>
        <v>1</v>
      </c>
      <c r="AB25" s="44"/>
      <c r="AC25" s="44"/>
      <c r="AD25" s="44"/>
      <c r="AE25" s="44"/>
      <c r="AF25" s="44"/>
      <c r="AG25" s="44"/>
      <c r="AH25" s="44"/>
      <c r="AI25" s="44"/>
      <c r="AJ25" s="23"/>
      <c r="AK25" s="23"/>
      <c r="AL25" s="23"/>
      <c r="AM25" s="23"/>
      <c r="AN25" s="23"/>
      <c r="AO25" s="23"/>
      <c r="AP25" s="23"/>
    </row>
    <row r="26" spans="1:42" ht="24.75" customHeight="1" thickBot="1">
      <c r="A26" s="57"/>
      <c r="B26" s="54"/>
      <c r="C26" s="53"/>
      <c r="D26" s="54"/>
      <c r="E26" s="53"/>
      <c r="F26" s="54"/>
      <c r="G26" s="26" t="s">
        <v>74</v>
      </c>
      <c r="H26" s="22">
        <f>+H22+H24</f>
        <v>28000000000</v>
      </c>
      <c r="I26" s="22">
        <f>+I22+I24</f>
        <v>3000000000</v>
      </c>
      <c r="J26" s="22"/>
      <c r="K26" s="22"/>
      <c r="L26" s="22">
        <f>+L22+L24</f>
        <v>0</v>
      </c>
      <c r="M26" s="22"/>
      <c r="N26" s="22"/>
      <c r="O26" s="22"/>
      <c r="P26" s="22"/>
      <c r="Q26" s="22">
        <f>+Q22+Q24</f>
        <v>25000000000</v>
      </c>
      <c r="R26" s="22"/>
      <c r="S26" s="22"/>
      <c r="T26" s="22"/>
      <c r="U26" s="22"/>
      <c r="V26" s="22">
        <f>+V22+V24</f>
        <v>0</v>
      </c>
      <c r="W26" s="22"/>
      <c r="X26" s="22"/>
      <c r="Y26" s="22"/>
      <c r="Z26" s="22"/>
      <c r="AA26" s="22">
        <f>+AA22+AA24</f>
        <v>0</v>
      </c>
      <c r="AB26" s="22"/>
      <c r="AC26" s="22"/>
      <c r="AD26" s="22"/>
      <c r="AE26" s="22"/>
      <c r="AF26" s="22"/>
      <c r="AG26" s="22"/>
      <c r="AH26" s="22"/>
      <c r="AI26" s="22"/>
      <c r="AJ26" s="27"/>
      <c r="AK26" s="27"/>
      <c r="AL26" s="27"/>
      <c r="AM26" s="27"/>
      <c r="AN26" s="27"/>
      <c r="AO26" s="27"/>
      <c r="AP26" s="27"/>
    </row>
    <row r="27" spans="1:42" ht="24.75" customHeight="1">
      <c r="A27" s="53" t="s">
        <v>90</v>
      </c>
      <c r="B27" s="54">
        <v>4</v>
      </c>
      <c r="C27" s="53" t="s">
        <v>110</v>
      </c>
      <c r="D27" s="54" t="s">
        <v>68</v>
      </c>
      <c r="E27" s="52">
        <v>449</v>
      </c>
      <c r="F27" s="54" t="s">
        <v>108</v>
      </c>
      <c r="G27" s="24" t="s">
        <v>69</v>
      </c>
      <c r="H27" s="21">
        <v>16</v>
      </c>
      <c r="I27" s="21">
        <v>3</v>
      </c>
      <c r="J27" s="44"/>
      <c r="K27" s="44"/>
      <c r="L27" s="44">
        <v>8</v>
      </c>
      <c r="M27" s="44"/>
      <c r="N27" s="44"/>
      <c r="O27" s="44"/>
      <c r="P27" s="44"/>
      <c r="Q27" s="44">
        <v>12</v>
      </c>
      <c r="R27" s="44"/>
      <c r="S27" s="44"/>
      <c r="T27" s="44"/>
      <c r="U27" s="44"/>
      <c r="V27" s="44">
        <v>15</v>
      </c>
      <c r="W27" s="44"/>
      <c r="X27" s="44"/>
      <c r="Y27" s="44"/>
      <c r="Z27" s="44"/>
      <c r="AA27" s="44">
        <v>16</v>
      </c>
      <c r="AB27" s="44"/>
      <c r="AC27" s="44"/>
      <c r="AD27" s="44"/>
      <c r="AE27" s="44"/>
      <c r="AF27" s="44"/>
      <c r="AG27" s="44"/>
      <c r="AH27" s="44"/>
      <c r="AI27" s="44"/>
      <c r="AJ27" s="23"/>
      <c r="AK27" s="23"/>
      <c r="AL27" s="23"/>
      <c r="AM27" s="23"/>
      <c r="AN27" s="23"/>
      <c r="AO27" s="23"/>
      <c r="AP27" s="23"/>
    </row>
    <row r="28" spans="1:42" ht="24.75" customHeight="1">
      <c r="A28" s="53"/>
      <c r="B28" s="54"/>
      <c r="C28" s="53"/>
      <c r="D28" s="54"/>
      <c r="E28" s="53"/>
      <c r="F28" s="54"/>
      <c r="G28" s="25" t="s">
        <v>70</v>
      </c>
      <c r="H28" s="32">
        <f>I28+L28+Q28+V28+AA28</f>
        <v>3263121681</v>
      </c>
      <c r="I28" s="32">
        <v>863121681</v>
      </c>
      <c r="J28" s="32"/>
      <c r="K28" s="32"/>
      <c r="L28" s="32">
        <v>900000000</v>
      </c>
      <c r="M28" s="32"/>
      <c r="N28" s="32"/>
      <c r="O28" s="32"/>
      <c r="P28" s="32"/>
      <c r="Q28" s="32">
        <v>700000000</v>
      </c>
      <c r="R28" s="32"/>
      <c r="S28" s="32"/>
      <c r="T28" s="32"/>
      <c r="U28" s="32"/>
      <c r="V28" s="32">
        <v>500000000</v>
      </c>
      <c r="W28" s="32"/>
      <c r="X28" s="32"/>
      <c r="Y28" s="32"/>
      <c r="Z28" s="32"/>
      <c r="AA28" s="32">
        <v>300000000</v>
      </c>
      <c r="AB28" s="32"/>
      <c r="AC28" s="32"/>
      <c r="AD28" s="32"/>
      <c r="AE28" s="32"/>
      <c r="AF28" s="32"/>
      <c r="AG28" s="32"/>
      <c r="AH28" s="32"/>
      <c r="AI28" s="32"/>
      <c r="AJ28" s="27"/>
      <c r="AK28" s="27"/>
      <c r="AL28" s="27"/>
      <c r="AM28" s="27"/>
      <c r="AN28" s="27"/>
      <c r="AO28" s="27"/>
      <c r="AP28" s="27"/>
    </row>
    <row r="29" spans="1:42" ht="24.75" customHeight="1">
      <c r="A29" s="53"/>
      <c r="B29" s="54"/>
      <c r="C29" s="53"/>
      <c r="D29" s="54"/>
      <c r="E29" s="53"/>
      <c r="F29" s="54"/>
      <c r="G29" s="25" t="s">
        <v>71</v>
      </c>
      <c r="H29" s="21"/>
      <c r="I29" s="21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23"/>
      <c r="AK29" s="23"/>
      <c r="AL29" s="23"/>
      <c r="AM29" s="23"/>
      <c r="AN29" s="23"/>
      <c r="AO29" s="23"/>
      <c r="AP29" s="23"/>
    </row>
    <row r="30" spans="1:42" ht="24.75" customHeight="1">
      <c r="A30" s="53"/>
      <c r="B30" s="54"/>
      <c r="C30" s="53"/>
      <c r="D30" s="54"/>
      <c r="E30" s="53"/>
      <c r="F30" s="54"/>
      <c r="G30" s="25" t="s">
        <v>72</v>
      </c>
      <c r="H30" s="21"/>
      <c r="I30" s="21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27"/>
      <c r="AK30" s="27"/>
      <c r="AL30" s="27"/>
      <c r="AM30" s="27"/>
      <c r="AN30" s="27"/>
      <c r="AO30" s="27"/>
      <c r="AP30" s="27"/>
    </row>
    <row r="31" spans="1:42" ht="24.75" customHeight="1">
      <c r="A31" s="53"/>
      <c r="B31" s="54"/>
      <c r="C31" s="53"/>
      <c r="D31" s="54"/>
      <c r="E31" s="53"/>
      <c r="F31" s="54"/>
      <c r="G31" s="25" t="s">
        <v>73</v>
      </c>
      <c r="H31" s="21">
        <f>+H27+H29</f>
        <v>16</v>
      </c>
      <c r="I31" s="21">
        <f>+I27+I29</f>
        <v>3</v>
      </c>
      <c r="J31" s="44"/>
      <c r="K31" s="44"/>
      <c r="L31" s="44">
        <f>+L27+L29</f>
        <v>8</v>
      </c>
      <c r="M31" s="44"/>
      <c r="N31" s="44"/>
      <c r="O31" s="44"/>
      <c r="P31" s="44"/>
      <c r="Q31" s="44">
        <f>+Q27+Q29</f>
        <v>12</v>
      </c>
      <c r="R31" s="44"/>
      <c r="S31" s="44"/>
      <c r="T31" s="44"/>
      <c r="U31" s="44"/>
      <c r="V31" s="44">
        <f>+V27+V29</f>
        <v>15</v>
      </c>
      <c r="W31" s="44"/>
      <c r="X31" s="44"/>
      <c r="Y31" s="44"/>
      <c r="Z31" s="44"/>
      <c r="AA31" s="44">
        <f>+AA27+AA29</f>
        <v>16</v>
      </c>
      <c r="AB31" s="44"/>
      <c r="AC31" s="44"/>
      <c r="AD31" s="44"/>
      <c r="AE31" s="44"/>
      <c r="AF31" s="44"/>
      <c r="AG31" s="44"/>
      <c r="AH31" s="44"/>
      <c r="AI31" s="44"/>
      <c r="AJ31" s="23"/>
      <c r="AK31" s="23"/>
      <c r="AL31" s="23"/>
      <c r="AM31" s="23"/>
      <c r="AN31" s="23"/>
      <c r="AO31" s="23"/>
      <c r="AP31" s="23"/>
    </row>
    <row r="32" spans="1:42" ht="24.75" customHeight="1" thickBot="1">
      <c r="A32" s="53"/>
      <c r="B32" s="54"/>
      <c r="C32" s="53"/>
      <c r="D32" s="54"/>
      <c r="E32" s="53"/>
      <c r="F32" s="54"/>
      <c r="G32" s="26" t="s">
        <v>74</v>
      </c>
      <c r="H32" s="22">
        <f>+H28+H30</f>
        <v>3263121681</v>
      </c>
      <c r="I32" s="22">
        <f>+I28+I30</f>
        <v>863121681</v>
      </c>
      <c r="J32" s="22"/>
      <c r="K32" s="22"/>
      <c r="L32" s="22">
        <f>+L28+L30</f>
        <v>900000000</v>
      </c>
      <c r="M32" s="22"/>
      <c r="N32" s="22"/>
      <c r="O32" s="22"/>
      <c r="P32" s="22"/>
      <c r="Q32" s="22">
        <f>+Q28+Q30</f>
        <v>700000000</v>
      </c>
      <c r="R32" s="22"/>
      <c r="S32" s="22"/>
      <c r="T32" s="22"/>
      <c r="U32" s="22"/>
      <c r="V32" s="22">
        <f>+V28+V30</f>
        <v>500000000</v>
      </c>
      <c r="W32" s="22"/>
      <c r="X32" s="22"/>
      <c r="Y32" s="22"/>
      <c r="Z32" s="22"/>
      <c r="AA32" s="22">
        <f>+AA28+AA30</f>
        <v>300000000</v>
      </c>
      <c r="AB32" s="22"/>
      <c r="AC32" s="22"/>
      <c r="AD32" s="22"/>
      <c r="AE32" s="22"/>
      <c r="AF32" s="22"/>
      <c r="AG32" s="22"/>
      <c r="AH32" s="22"/>
      <c r="AI32" s="22"/>
      <c r="AJ32" s="27"/>
      <c r="AK32" s="27"/>
      <c r="AL32" s="27"/>
      <c r="AM32" s="27"/>
      <c r="AN32" s="27"/>
      <c r="AO32" s="27"/>
      <c r="AP32" s="27"/>
    </row>
    <row r="33" spans="1:42" ht="32.25" customHeight="1">
      <c r="A33" s="48" t="s">
        <v>118</v>
      </c>
      <c r="B33" s="48"/>
      <c r="C33" s="48"/>
      <c r="D33" s="48"/>
      <c r="E33" s="48"/>
      <c r="F33" s="49"/>
      <c r="G33" s="34" t="s">
        <v>70</v>
      </c>
      <c r="H33" s="36">
        <f>+H32+H26+H20+H14</f>
        <v>73452263641</v>
      </c>
      <c r="I33" s="36">
        <f>+I32+I26+I20+I14</f>
        <v>19152263641</v>
      </c>
      <c r="J33" s="36"/>
      <c r="K33" s="36"/>
      <c r="L33" s="36">
        <f>+L32+L26+L20+L14</f>
        <v>15300000000</v>
      </c>
      <c r="M33" s="36"/>
      <c r="N33" s="36"/>
      <c r="O33" s="36"/>
      <c r="P33" s="36"/>
      <c r="Q33" s="36">
        <f>+Q32+Q26+Q20+Q14</f>
        <v>38200000000</v>
      </c>
      <c r="R33" s="36"/>
      <c r="S33" s="36"/>
      <c r="T33" s="36"/>
      <c r="U33" s="36"/>
      <c r="V33" s="36">
        <f>+V32+V26+V20+V14</f>
        <v>500000000</v>
      </c>
      <c r="W33" s="36"/>
      <c r="X33" s="36"/>
      <c r="Y33" s="36"/>
      <c r="Z33" s="36"/>
      <c r="AA33" s="36">
        <f>+AA32+AA26+AA20+AA14</f>
        <v>300000000</v>
      </c>
      <c r="AB33" s="36"/>
      <c r="AC33" s="36"/>
      <c r="AD33" s="36"/>
      <c r="AE33" s="36"/>
      <c r="AF33" s="36"/>
      <c r="AG33" s="36"/>
      <c r="AH33" s="36"/>
      <c r="AI33" s="36"/>
      <c r="AJ33" s="205"/>
      <c r="AK33" s="206"/>
      <c r="AL33" s="206"/>
      <c r="AM33" s="206"/>
      <c r="AN33" s="206"/>
      <c r="AO33" s="206"/>
      <c r="AP33" s="206"/>
    </row>
    <row r="34" spans="1:42" ht="29.25" customHeight="1">
      <c r="A34" s="50"/>
      <c r="B34" s="50"/>
      <c r="C34" s="50"/>
      <c r="D34" s="50"/>
      <c r="E34" s="50"/>
      <c r="F34" s="51"/>
      <c r="G34" s="25" t="s">
        <v>72</v>
      </c>
      <c r="H34" s="35">
        <f>+H30+H24+H18+H12</f>
        <v>0</v>
      </c>
      <c r="I34" s="35">
        <f>+I30+I24+I18+I12</f>
        <v>0</v>
      </c>
      <c r="J34" s="35"/>
      <c r="K34" s="35"/>
      <c r="L34" s="35">
        <f>+L30+L24+L18+L12</f>
        <v>0</v>
      </c>
      <c r="M34" s="35"/>
      <c r="N34" s="35"/>
      <c r="O34" s="35"/>
      <c r="P34" s="35"/>
      <c r="Q34" s="35">
        <f>+Q30+Q24+Q18+Q12</f>
        <v>0</v>
      </c>
      <c r="R34" s="35"/>
      <c r="S34" s="35"/>
      <c r="T34" s="35"/>
      <c r="U34" s="35"/>
      <c r="V34" s="35">
        <f>+V30+V24+V18+V12</f>
        <v>0</v>
      </c>
      <c r="W34" s="35"/>
      <c r="X34" s="35"/>
      <c r="Y34" s="35"/>
      <c r="Z34" s="35"/>
      <c r="AA34" s="35">
        <f>+AA30+AA24+AA18+AA12</f>
        <v>0</v>
      </c>
      <c r="AB34" s="35"/>
      <c r="AC34" s="35"/>
      <c r="AD34" s="35"/>
      <c r="AE34" s="35"/>
      <c r="AF34" s="35"/>
      <c r="AG34" s="35"/>
      <c r="AH34" s="35"/>
      <c r="AI34" s="35"/>
      <c r="AJ34" s="207"/>
      <c r="AK34" s="208"/>
      <c r="AL34" s="208"/>
      <c r="AM34" s="208"/>
      <c r="AN34" s="208"/>
      <c r="AO34" s="208"/>
      <c r="AP34" s="208"/>
    </row>
    <row r="35" spans="1:42" ht="31.5" customHeight="1" thickBot="1">
      <c r="A35" s="50"/>
      <c r="B35" s="50"/>
      <c r="C35" s="50"/>
      <c r="D35" s="50"/>
      <c r="E35" s="50"/>
      <c r="F35" s="51"/>
      <c r="G35" s="26" t="s">
        <v>118</v>
      </c>
      <c r="H35" s="37">
        <f>+H34+H33</f>
        <v>73452263641</v>
      </c>
      <c r="I35" s="37">
        <f>+I34+I33</f>
        <v>19152263641</v>
      </c>
      <c r="J35" s="37"/>
      <c r="K35" s="37"/>
      <c r="L35" s="37">
        <f>+L34+L33</f>
        <v>15300000000</v>
      </c>
      <c r="M35" s="37"/>
      <c r="N35" s="37"/>
      <c r="O35" s="37"/>
      <c r="P35" s="37"/>
      <c r="Q35" s="37">
        <f>+Q34+Q33</f>
        <v>38200000000</v>
      </c>
      <c r="R35" s="37"/>
      <c r="S35" s="37"/>
      <c r="T35" s="37"/>
      <c r="U35" s="37"/>
      <c r="V35" s="37">
        <f>+V34+V33</f>
        <v>500000000</v>
      </c>
      <c r="W35" s="37"/>
      <c r="X35" s="37"/>
      <c r="Y35" s="37"/>
      <c r="Z35" s="37"/>
      <c r="AA35" s="37">
        <f>+AA34+AA33</f>
        <v>300000000</v>
      </c>
      <c r="AB35" s="37"/>
      <c r="AC35" s="37"/>
      <c r="AD35" s="37"/>
      <c r="AE35" s="37"/>
      <c r="AF35" s="37"/>
      <c r="AG35" s="37"/>
      <c r="AH35" s="37"/>
      <c r="AI35" s="37"/>
      <c r="AJ35" s="207"/>
      <c r="AK35" s="208"/>
      <c r="AL35" s="208"/>
      <c r="AM35" s="208"/>
      <c r="AN35" s="208"/>
      <c r="AO35" s="208"/>
      <c r="AP35" s="208"/>
    </row>
    <row r="36" spans="1:42" s="111" customFormat="1" ht="71.25" customHeight="1">
      <c r="A36" s="209" t="s">
        <v>149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</row>
    <row r="37" ht="12.75">
      <c r="L37" s="43"/>
    </row>
  </sheetData>
  <sheetProtection/>
  <mergeCells count="53">
    <mergeCell ref="AJ33:AP35"/>
    <mergeCell ref="A36:AP36"/>
    <mergeCell ref="AN6:AN8"/>
    <mergeCell ref="AO6:AO8"/>
    <mergeCell ref="AP6:AP8"/>
    <mergeCell ref="I7:K7"/>
    <mergeCell ref="L7:P7"/>
    <mergeCell ref="Q7:U7"/>
    <mergeCell ref="V7:Z7"/>
    <mergeCell ref="AA7:AE7"/>
    <mergeCell ref="AF7:AI7"/>
    <mergeCell ref="I6:AE6"/>
    <mergeCell ref="AF6:AI6"/>
    <mergeCell ref="AJ6:AJ8"/>
    <mergeCell ref="AK6:AK8"/>
    <mergeCell ref="AL6:AL8"/>
    <mergeCell ref="AM6:AM8"/>
    <mergeCell ref="A6:A8"/>
    <mergeCell ref="B6:D7"/>
    <mergeCell ref="E6:E8"/>
    <mergeCell ref="F6:F8"/>
    <mergeCell ref="G6:G8"/>
    <mergeCell ref="H6:H8"/>
    <mergeCell ref="A1:E4"/>
    <mergeCell ref="F1:AP1"/>
    <mergeCell ref="F2:AP2"/>
    <mergeCell ref="F3:N3"/>
    <mergeCell ref="O3:AP3"/>
    <mergeCell ref="F4:N4"/>
    <mergeCell ref="O4:AP4"/>
    <mergeCell ref="D9:D14"/>
    <mergeCell ref="E9:E14"/>
    <mergeCell ref="F9:F14"/>
    <mergeCell ref="F15:F20"/>
    <mergeCell ref="D21:D26"/>
    <mergeCell ref="E21:E26"/>
    <mergeCell ref="A9:A26"/>
    <mergeCell ref="B15:B20"/>
    <mergeCell ref="C15:C20"/>
    <mergeCell ref="D15:D20"/>
    <mergeCell ref="B9:B14"/>
    <mergeCell ref="C9:C14"/>
    <mergeCell ref="F21:F26"/>
    <mergeCell ref="A27:A32"/>
    <mergeCell ref="B27:B32"/>
    <mergeCell ref="C27:C32"/>
    <mergeCell ref="D27:D32"/>
    <mergeCell ref="E27:E32"/>
    <mergeCell ref="F27:F32"/>
    <mergeCell ref="E15:E20"/>
    <mergeCell ref="B21:B26"/>
    <mergeCell ref="C21:C26"/>
    <mergeCell ref="A33:F35"/>
  </mergeCells>
  <printOptions/>
  <pageMargins left="0.7" right="0.7" top="0.75" bottom="0.75" header="0.3" footer="0.3"/>
  <pageSetup horizontalDpi="600" verticalDpi="600" orientation="portrait" paperSize="9" scale="11" r:id="rId2"/>
  <ignoredErrors>
    <ignoredError sqref="H35:I35 H34:I3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60" zoomScaleNormal="70" zoomScalePageLayoutView="0" workbookViewId="0" topLeftCell="A7">
      <selection activeCell="J33" sqref="J33"/>
    </sheetView>
  </sheetViews>
  <sheetFormatPr defaultColWidth="11.421875" defaultRowHeight="15"/>
  <cols>
    <col min="1" max="1" width="16.140625" style="0" customWidth="1"/>
    <col min="2" max="2" width="21.421875" style="0" customWidth="1"/>
    <col min="3" max="3" width="70.421875" style="0" customWidth="1"/>
    <col min="7" max="7" width="8.00390625" style="0" bestFit="1" customWidth="1"/>
    <col min="8" max="8" width="8.421875" style="0" bestFit="1" customWidth="1"/>
    <col min="9" max="12" width="8.140625" style="0" customWidth="1"/>
    <col min="13" max="13" width="9.140625" style="0" customWidth="1"/>
    <col min="14" max="14" width="13.7109375" style="31" customWidth="1"/>
    <col min="15" max="15" width="14.140625" style="0" customWidth="1"/>
    <col min="16" max="16" width="14.57421875" style="0" customWidth="1"/>
    <col min="22" max="22" width="27.28125" style="0" customWidth="1"/>
  </cols>
  <sheetData>
    <row r="1" spans="1:22" s="217" customFormat="1" ht="33" customHeight="1">
      <c r="A1" s="213"/>
      <c r="B1" s="214"/>
      <c r="C1" s="215" t="s">
        <v>0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6"/>
    </row>
    <row r="2" spans="1:22" s="217" customFormat="1" ht="30" customHeight="1">
      <c r="A2" s="218"/>
      <c r="B2" s="219"/>
      <c r="C2" s="220" t="s">
        <v>16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1"/>
    </row>
    <row r="3" spans="1:22" s="217" customFormat="1" ht="27.75" customHeight="1">
      <c r="A3" s="218"/>
      <c r="B3" s="219"/>
      <c r="C3" s="222" t="s">
        <v>127</v>
      </c>
      <c r="D3" s="223" t="str">
        <f>+GESTION!P4</f>
        <v>DIRECCION DE CONTROL AMBIENTAL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/>
    </row>
    <row r="4" spans="1:22" s="217" customFormat="1" ht="33" customHeight="1" thickBot="1">
      <c r="A4" s="225"/>
      <c r="B4" s="226"/>
      <c r="C4" s="227" t="s">
        <v>166</v>
      </c>
      <c r="D4" s="228" t="str">
        <f>+GESTION!P5</f>
        <v>1149 - PROTECCIÓN Y BIENESTAR ANIMAL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9"/>
    </row>
    <row r="5" spans="1:22" s="234" customFormat="1" ht="42.75" customHeight="1" thickBot="1">
      <c r="A5" s="1"/>
      <c r="B5" s="2"/>
      <c r="C5" s="3"/>
      <c r="D5" s="230" t="s">
        <v>19</v>
      </c>
      <c r="E5" s="231"/>
      <c r="F5" s="232" t="s">
        <v>167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 t="s">
        <v>20</v>
      </c>
      <c r="U5" s="232"/>
      <c r="V5" s="233" t="s">
        <v>168</v>
      </c>
    </row>
    <row r="6" spans="1:22" s="234" customFormat="1" ht="44.25" customHeight="1" thickBot="1">
      <c r="A6" s="47" t="s">
        <v>10</v>
      </c>
      <c r="B6" s="46" t="s">
        <v>17</v>
      </c>
      <c r="C6" s="45" t="s">
        <v>18</v>
      </c>
      <c r="D6" s="235" t="s">
        <v>21</v>
      </c>
      <c r="E6" s="235" t="s">
        <v>22</v>
      </c>
      <c r="F6" s="235" t="s">
        <v>23</v>
      </c>
      <c r="G6" s="239" t="s">
        <v>169</v>
      </c>
      <c r="H6" s="239" t="s">
        <v>170</v>
      </c>
      <c r="I6" s="239" t="s">
        <v>171</v>
      </c>
      <c r="J6" s="239" t="s">
        <v>172</v>
      </c>
      <c r="K6" s="239" t="s">
        <v>173</v>
      </c>
      <c r="L6" s="239" t="s">
        <v>174</v>
      </c>
      <c r="M6" s="239" t="s">
        <v>24</v>
      </c>
      <c r="N6" s="239" t="s">
        <v>25</v>
      </c>
      <c r="O6" s="239" t="s">
        <v>26</v>
      </c>
      <c r="P6" s="240" t="s">
        <v>27</v>
      </c>
      <c r="Q6" s="236" t="s">
        <v>28</v>
      </c>
      <c r="R6" s="236" t="s">
        <v>29</v>
      </c>
      <c r="S6" s="237" t="s">
        <v>30</v>
      </c>
      <c r="T6" s="238" t="s">
        <v>31</v>
      </c>
      <c r="U6" s="237" t="s">
        <v>32</v>
      </c>
      <c r="V6" s="251"/>
    </row>
    <row r="7" spans="1:22" ht="60" customHeight="1">
      <c r="A7" s="70" t="str">
        <f>+INVERSION!A9</f>
        <v>BIENESTAR DE LA FAUNA EN EL DISTRITO CAPITAL
</v>
      </c>
      <c r="B7" s="70" t="str">
        <f>+INVERSION!C9</f>
        <v>CREAR 1 INSTITUTO  PROTECCIÓN Y BIENESTAR ANIMAL</v>
      </c>
      <c r="C7" s="61" t="s">
        <v>97</v>
      </c>
      <c r="D7" s="63" t="s">
        <v>77</v>
      </c>
      <c r="E7" s="63"/>
      <c r="F7" s="11" t="s">
        <v>75</v>
      </c>
      <c r="G7" s="42"/>
      <c r="H7" s="42"/>
      <c r="I7" s="42"/>
      <c r="J7" s="42"/>
      <c r="K7" s="42"/>
      <c r="L7" s="42"/>
      <c r="M7" s="29">
        <v>0.1</v>
      </c>
      <c r="N7" s="29">
        <v>0.1</v>
      </c>
      <c r="O7" s="29">
        <v>0.2</v>
      </c>
      <c r="P7" s="29">
        <v>0.2</v>
      </c>
      <c r="Q7" s="29">
        <v>0.2</v>
      </c>
      <c r="R7" s="29">
        <v>0.2</v>
      </c>
      <c r="S7" s="12">
        <f aca="true" t="shared" si="0" ref="S7:S26">SUM(M7:R7)</f>
        <v>1</v>
      </c>
      <c r="T7" s="65">
        <v>0.3</v>
      </c>
      <c r="U7" s="68">
        <v>0.1</v>
      </c>
      <c r="V7" s="252"/>
    </row>
    <row r="8" spans="1:22" ht="60" customHeight="1">
      <c r="A8" s="71"/>
      <c r="B8" s="71"/>
      <c r="C8" s="62"/>
      <c r="D8" s="64"/>
      <c r="E8" s="64"/>
      <c r="F8" s="10" t="s">
        <v>76</v>
      </c>
      <c r="G8" s="42"/>
      <c r="H8" s="42"/>
      <c r="I8" s="42"/>
      <c r="J8" s="42"/>
      <c r="K8" s="42"/>
      <c r="L8" s="42"/>
      <c r="M8" s="30"/>
      <c r="N8" s="30"/>
      <c r="O8" s="30"/>
      <c r="P8" s="30"/>
      <c r="Q8" s="30"/>
      <c r="R8" s="30"/>
      <c r="S8" s="12">
        <f t="shared" si="0"/>
        <v>0</v>
      </c>
      <c r="T8" s="66"/>
      <c r="U8" s="69"/>
      <c r="V8" s="252"/>
    </row>
    <row r="9" spans="1:22" ht="60" customHeight="1">
      <c r="A9" s="71"/>
      <c r="B9" s="71"/>
      <c r="C9" s="61" t="s">
        <v>98</v>
      </c>
      <c r="D9" s="63" t="s">
        <v>77</v>
      </c>
      <c r="E9" s="63"/>
      <c r="F9" s="11" t="s">
        <v>75</v>
      </c>
      <c r="G9" s="42"/>
      <c r="H9" s="42"/>
      <c r="I9" s="42"/>
      <c r="J9" s="42"/>
      <c r="K9" s="42"/>
      <c r="L9" s="42"/>
      <c r="M9" s="29">
        <v>0.1</v>
      </c>
      <c r="N9" s="29">
        <v>0.1</v>
      </c>
      <c r="O9" s="29">
        <v>0.2</v>
      </c>
      <c r="P9" s="29">
        <v>0.2</v>
      </c>
      <c r="Q9" s="29">
        <v>0.2</v>
      </c>
      <c r="R9" s="29">
        <v>0.2</v>
      </c>
      <c r="S9" s="12">
        <f t="shared" si="0"/>
        <v>1</v>
      </c>
      <c r="T9" s="66"/>
      <c r="U9" s="68">
        <v>0.1</v>
      </c>
      <c r="V9" s="252"/>
    </row>
    <row r="10" spans="1:22" ht="60" customHeight="1">
      <c r="A10" s="71"/>
      <c r="B10" s="71"/>
      <c r="C10" s="62"/>
      <c r="D10" s="64"/>
      <c r="E10" s="64"/>
      <c r="F10" s="10" t="s">
        <v>76</v>
      </c>
      <c r="G10" s="42"/>
      <c r="H10" s="42"/>
      <c r="I10" s="42"/>
      <c r="J10" s="42"/>
      <c r="K10" s="42"/>
      <c r="L10" s="42"/>
      <c r="M10" s="30"/>
      <c r="N10" s="30"/>
      <c r="O10" s="30"/>
      <c r="P10" s="30"/>
      <c r="Q10" s="30"/>
      <c r="R10" s="30"/>
      <c r="S10" s="12">
        <f t="shared" si="0"/>
        <v>0</v>
      </c>
      <c r="T10" s="66"/>
      <c r="U10" s="69"/>
      <c r="V10" s="252"/>
    </row>
    <row r="11" spans="1:22" ht="39.75" customHeight="1">
      <c r="A11" s="71"/>
      <c r="B11" s="71"/>
      <c r="C11" s="78" t="s">
        <v>99</v>
      </c>
      <c r="D11" s="63" t="s">
        <v>77</v>
      </c>
      <c r="E11" s="63"/>
      <c r="F11" s="11" t="s">
        <v>75</v>
      </c>
      <c r="G11" s="42"/>
      <c r="H11" s="42"/>
      <c r="I11" s="42"/>
      <c r="J11" s="42"/>
      <c r="K11" s="42"/>
      <c r="L11" s="42"/>
      <c r="M11" s="29">
        <v>0.1</v>
      </c>
      <c r="N11" s="29">
        <v>0.1</v>
      </c>
      <c r="O11" s="29">
        <v>0.2</v>
      </c>
      <c r="P11" s="29">
        <v>0.2</v>
      </c>
      <c r="Q11" s="29">
        <v>0.2</v>
      </c>
      <c r="R11" s="29">
        <v>0.2</v>
      </c>
      <c r="S11" s="12">
        <f t="shared" si="0"/>
        <v>1</v>
      </c>
      <c r="T11" s="66"/>
      <c r="U11" s="68">
        <v>0.1</v>
      </c>
      <c r="V11" s="252"/>
    </row>
    <row r="12" spans="1:22" ht="39.75" customHeight="1">
      <c r="A12" s="72"/>
      <c r="B12" s="72"/>
      <c r="C12" s="79"/>
      <c r="D12" s="64"/>
      <c r="E12" s="64"/>
      <c r="F12" s="10" t="s">
        <v>76</v>
      </c>
      <c r="G12" s="42"/>
      <c r="H12" s="42"/>
      <c r="I12" s="42"/>
      <c r="J12" s="42"/>
      <c r="K12" s="42"/>
      <c r="L12" s="42"/>
      <c r="M12" s="30"/>
      <c r="N12" s="30"/>
      <c r="O12" s="30"/>
      <c r="P12" s="30"/>
      <c r="Q12" s="30"/>
      <c r="R12" s="30"/>
      <c r="S12" s="12">
        <f t="shared" si="0"/>
        <v>0</v>
      </c>
      <c r="T12" s="67"/>
      <c r="U12" s="69"/>
      <c r="V12" s="252"/>
    </row>
    <row r="13" spans="1:22" ht="60" customHeight="1">
      <c r="A13" s="70" t="str">
        <f>+INVERSION!A9</f>
        <v>BIENESTAR DE LA FAUNA EN EL DISTRITO CAPITAL
</v>
      </c>
      <c r="B13" s="70" t="str">
        <f>+INVERSION!C15</f>
        <v>CONSTRUIR  1 CASA ECOLOGICA ANIMAL</v>
      </c>
      <c r="C13" s="61" t="s">
        <v>125</v>
      </c>
      <c r="D13" s="63" t="s">
        <v>77</v>
      </c>
      <c r="E13" s="63"/>
      <c r="F13" s="11" t="s">
        <v>75</v>
      </c>
      <c r="G13" s="42"/>
      <c r="H13" s="42"/>
      <c r="I13" s="42"/>
      <c r="J13" s="42"/>
      <c r="K13" s="42"/>
      <c r="L13" s="42"/>
      <c r="M13" s="29">
        <v>0.1</v>
      </c>
      <c r="N13" s="29">
        <v>0.1</v>
      </c>
      <c r="O13" s="29">
        <v>0.2</v>
      </c>
      <c r="P13" s="29">
        <v>0.2</v>
      </c>
      <c r="Q13" s="29">
        <v>0.2</v>
      </c>
      <c r="R13" s="29">
        <v>0.2</v>
      </c>
      <c r="S13" s="12">
        <f t="shared" si="0"/>
        <v>1</v>
      </c>
      <c r="T13" s="65">
        <v>0.2</v>
      </c>
      <c r="U13" s="68">
        <v>0.1</v>
      </c>
      <c r="V13" s="252"/>
    </row>
    <row r="14" spans="1:22" ht="60" customHeight="1">
      <c r="A14" s="71"/>
      <c r="B14" s="71"/>
      <c r="C14" s="62"/>
      <c r="D14" s="64"/>
      <c r="E14" s="64"/>
      <c r="F14" s="10" t="s">
        <v>76</v>
      </c>
      <c r="G14" s="42"/>
      <c r="H14" s="42"/>
      <c r="I14" s="42"/>
      <c r="J14" s="42"/>
      <c r="K14" s="42"/>
      <c r="L14" s="42"/>
      <c r="M14" s="30"/>
      <c r="N14" s="30"/>
      <c r="O14" s="30"/>
      <c r="P14" s="30"/>
      <c r="Q14" s="30"/>
      <c r="R14" s="30"/>
      <c r="S14" s="12">
        <f t="shared" si="0"/>
        <v>0</v>
      </c>
      <c r="T14" s="66"/>
      <c r="U14" s="69"/>
      <c r="V14" s="252"/>
    </row>
    <row r="15" spans="1:22" ht="60" customHeight="1">
      <c r="A15" s="71"/>
      <c r="B15" s="71"/>
      <c r="C15" s="61" t="s">
        <v>92</v>
      </c>
      <c r="D15" s="63" t="s">
        <v>77</v>
      </c>
      <c r="E15" s="63"/>
      <c r="F15" s="11" t="s">
        <v>75</v>
      </c>
      <c r="G15" s="42"/>
      <c r="H15" s="42"/>
      <c r="I15" s="42"/>
      <c r="J15" s="42"/>
      <c r="K15" s="42"/>
      <c r="L15" s="42"/>
      <c r="M15" s="29">
        <v>0.1</v>
      </c>
      <c r="N15" s="29">
        <v>0.1</v>
      </c>
      <c r="O15" s="29">
        <v>0.2</v>
      </c>
      <c r="P15" s="29">
        <v>0.2</v>
      </c>
      <c r="Q15" s="29">
        <v>0.2</v>
      </c>
      <c r="R15" s="29">
        <v>0.2</v>
      </c>
      <c r="S15" s="12">
        <f t="shared" si="0"/>
        <v>1</v>
      </c>
      <c r="T15" s="66"/>
      <c r="U15" s="68">
        <v>0.1</v>
      </c>
      <c r="V15" s="252"/>
    </row>
    <row r="16" spans="1:22" ht="60" customHeight="1">
      <c r="A16" s="71"/>
      <c r="B16" s="71"/>
      <c r="C16" s="62"/>
      <c r="D16" s="64"/>
      <c r="E16" s="64"/>
      <c r="F16" s="10" t="s">
        <v>76</v>
      </c>
      <c r="G16" s="42"/>
      <c r="H16" s="42"/>
      <c r="I16" s="42"/>
      <c r="J16" s="42"/>
      <c r="K16" s="42"/>
      <c r="L16" s="42"/>
      <c r="M16" s="30"/>
      <c r="N16" s="30"/>
      <c r="O16" s="30"/>
      <c r="P16" s="30"/>
      <c r="Q16" s="30"/>
      <c r="R16" s="30"/>
      <c r="S16" s="12">
        <f t="shared" si="0"/>
        <v>0</v>
      </c>
      <c r="T16" s="66"/>
      <c r="U16" s="69"/>
      <c r="V16" s="252"/>
    </row>
    <row r="17" spans="1:22" ht="60" customHeight="1">
      <c r="A17" s="70" t="str">
        <f>+INVERSION!A9</f>
        <v>BIENESTAR DE LA FAUNA EN EL DISTRITO CAPITAL
</v>
      </c>
      <c r="B17" s="70" t="str">
        <f>+INVERSION!C21</f>
        <v>CONSTRUIR Y DOTAR 1 CENTRO DE RECEPCIÓN Y REHABILITACIÓN DE FLORA Y FAUNA SILVESTRE</v>
      </c>
      <c r="C17" s="61" t="s">
        <v>126</v>
      </c>
      <c r="D17" s="63" t="s">
        <v>77</v>
      </c>
      <c r="E17" s="63"/>
      <c r="F17" s="11" t="s">
        <v>75</v>
      </c>
      <c r="G17" s="42"/>
      <c r="H17" s="42"/>
      <c r="I17" s="42"/>
      <c r="J17" s="42"/>
      <c r="K17" s="42"/>
      <c r="L17" s="42"/>
      <c r="M17" s="29">
        <v>0.1</v>
      </c>
      <c r="N17" s="29">
        <v>0.1</v>
      </c>
      <c r="O17" s="29">
        <v>0.2</v>
      </c>
      <c r="P17" s="29">
        <v>0.2</v>
      </c>
      <c r="Q17" s="29">
        <v>0.2</v>
      </c>
      <c r="R17" s="29">
        <v>0.2</v>
      </c>
      <c r="S17" s="12">
        <f t="shared" si="0"/>
        <v>1</v>
      </c>
      <c r="T17" s="65">
        <v>0.2</v>
      </c>
      <c r="U17" s="68">
        <v>0.1</v>
      </c>
      <c r="V17" s="252"/>
    </row>
    <row r="18" spans="1:22" ht="60" customHeight="1">
      <c r="A18" s="71"/>
      <c r="B18" s="71"/>
      <c r="C18" s="62"/>
      <c r="D18" s="64"/>
      <c r="E18" s="64"/>
      <c r="F18" s="10" t="s">
        <v>76</v>
      </c>
      <c r="G18" s="42"/>
      <c r="H18" s="42"/>
      <c r="I18" s="42"/>
      <c r="J18" s="42"/>
      <c r="K18" s="42"/>
      <c r="L18" s="42"/>
      <c r="M18" s="30"/>
      <c r="N18" s="30"/>
      <c r="O18" s="30"/>
      <c r="P18" s="30"/>
      <c r="Q18" s="30"/>
      <c r="R18" s="30"/>
      <c r="S18" s="12">
        <f t="shared" si="0"/>
        <v>0</v>
      </c>
      <c r="T18" s="66"/>
      <c r="U18" s="69"/>
      <c r="V18" s="252"/>
    </row>
    <row r="19" spans="1:22" ht="60" customHeight="1">
      <c r="A19" s="71"/>
      <c r="B19" s="71"/>
      <c r="C19" s="61" t="s">
        <v>93</v>
      </c>
      <c r="D19" s="63" t="s">
        <v>77</v>
      </c>
      <c r="E19" s="63"/>
      <c r="F19" s="11" t="s">
        <v>75</v>
      </c>
      <c r="G19" s="42"/>
      <c r="H19" s="42"/>
      <c r="I19" s="42"/>
      <c r="J19" s="42"/>
      <c r="K19" s="42"/>
      <c r="L19" s="42"/>
      <c r="M19" s="29">
        <v>0.1</v>
      </c>
      <c r="N19" s="29">
        <v>0.1</v>
      </c>
      <c r="O19" s="29">
        <v>0.2</v>
      </c>
      <c r="P19" s="29">
        <v>0.2</v>
      </c>
      <c r="Q19" s="29">
        <v>0.2</v>
      </c>
      <c r="R19" s="29">
        <v>0.2</v>
      </c>
      <c r="S19" s="12">
        <f t="shared" si="0"/>
        <v>1</v>
      </c>
      <c r="T19" s="66"/>
      <c r="U19" s="68">
        <v>0.1</v>
      </c>
      <c r="V19" s="252"/>
    </row>
    <row r="20" spans="1:22" ht="60" customHeight="1">
      <c r="A20" s="71"/>
      <c r="B20" s="71"/>
      <c r="C20" s="62"/>
      <c r="D20" s="64"/>
      <c r="E20" s="64"/>
      <c r="F20" s="10" t="s">
        <v>76</v>
      </c>
      <c r="G20" s="42"/>
      <c r="H20" s="42"/>
      <c r="I20" s="42"/>
      <c r="J20" s="42"/>
      <c r="K20" s="42"/>
      <c r="L20" s="42"/>
      <c r="M20" s="30"/>
      <c r="N20" s="30"/>
      <c r="O20" s="30"/>
      <c r="P20" s="30"/>
      <c r="Q20" s="30"/>
      <c r="R20" s="30"/>
      <c r="S20" s="12">
        <f t="shared" si="0"/>
        <v>0</v>
      </c>
      <c r="T20" s="66"/>
      <c r="U20" s="69"/>
      <c r="V20" s="252"/>
    </row>
    <row r="21" spans="1:22" ht="60" customHeight="1">
      <c r="A21" s="73" t="str">
        <f>+INVERSION!A27</f>
        <v>POLÍTICA PÚBLICA ANIMAL 
</v>
      </c>
      <c r="B21" s="73" t="str">
        <f>+INVERSION!C27</f>
        <v>IMPLEMENTAR 16 PROYECTOS PRIORIZADOS DEL PLAN DE ACCIÓN DE LA POLÍTICA PÚBLICA DISTRITAL DE PROTECCIÓN Y BIENESTAR  ANIMAL</v>
      </c>
      <c r="C21" s="76" t="s">
        <v>95</v>
      </c>
      <c r="D21" s="75" t="s">
        <v>77</v>
      </c>
      <c r="E21" s="75"/>
      <c r="F21" s="11" t="s">
        <v>75</v>
      </c>
      <c r="G21" s="42"/>
      <c r="H21" s="42"/>
      <c r="I21" s="42"/>
      <c r="J21" s="42"/>
      <c r="K21" s="42"/>
      <c r="L21" s="42"/>
      <c r="M21" s="29">
        <v>0.1</v>
      </c>
      <c r="N21" s="29">
        <v>0.1</v>
      </c>
      <c r="O21" s="29">
        <v>0.2</v>
      </c>
      <c r="P21" s="29">
        <v>0.2</v>
      </c>
      <c r="Q21" s="29">
        <v>0.2</v>
      </c>
      <c r="R21" s="29">
        <v>0.2</v>
      </c>
      <c r="S21" s="12">
        <f t="shared" si="0"/>
        <v>1</v>
      </c>
      <c r="T21" s="80">
        <v>0.3</v>
      </c>
      <c r="U21" s="74">
        <v>0.1</v>
      </c>
      <c r="V21" s="252"/>
    </row>
    <row r="22" spans="1:22" ht="60" customHeight="1">
      <c r="A22" s="73"/>
      <c r="B22" s="73"/>
      <c r="C22" s="76"/>
      <c r="D22" s="75"/>
      <c r="E22" s="75"/>
      <c r="F22" s="10" t="s">
        <v>76</v>
      </c>
      <c r="G22" s="42"/>
      <c r="H22" s="42"/>
      <c r="I22" s="42"/>
      <c r="J22" s="42"/>
      <c r="K22" s="42"/>
      <c r="L22" s="42"/>
      <c r="M22" s="30"/>
      <c r="N22" s="30"/>
      <c r="O22" s="30"/>
      <c r="P22" s="30"/>
      <c r="Q22" s="30"/>
      <c r="R22" s="30"/>
      <c r="S22" s="12">
        <f t="shared" si="0"/>
        <v>0</v>
      </c>
      <c r="T22" s="81"/>
      <c r="U22" s="74"/>
      <c r="V22" s="252"/>
    </row>
    <row r="23" spans="1:22" ht="60" customHeight="1">
      <c r="A23" s="73"/>
      <c r="B23" s="73"/>
      <c r="C23" s="76" t="s">
        <v>94</v>
      </c>
      <c r="D23" s="75" t="s">
        <v>77</v>
      </c>
      <c r="E23" s="75"/>
      <c r="F23" s="11" t="s">
        <v>75</v>
      </c>
      <c r="G23" s="42"/>
      <c r="H23" s="42"/>
      <c r="I23" s="42"/>
      <c r="J23" s="42"/>
      <c r="K23" s="42"/>
      <c r="L23" s="42"/>
      <c r="M23" s="29">
        <v>0.1</v>
      </c>
      <c r="N23" s="29">
        <v>0.1</v>
      </c>
      <c r="O23" s="29">
        <v>0.2</v>
      </c>
      <c r="P23" s="29">
        <v>0.2</v>
      </c>
      <c r="Q23" s="29">
        <v>0.2</v>
      </c>
      <c r="R23" s="29">
        <v>0.2</v>
      </c>
      <c r="S23" s="12">
        <f t="shared" si="0"/>
        <v>1</v>
      </c>
      <c r="T23" s="81"/>
      <c r="U23" s="74">
        <v>0.1</v>
      </c>
      <c r="V23" s="252"/>
    </row>
    <row r="24" spans="1:22" ht="60" customHeight="1">
      <c r="A24" s="73"/>
      <c r="B24" s="73"/>
      <c r="C24" s="76"/>
      <c r="D24" s="75"/>
      <c r="E24" s="75"/>
      <c r="F24" s="10" t="s">
        <v>76</v>
      </c>
      <c r="G24" s="42"/>
      <c r="H24" s="42"/>
      <c r="I24" s="42"/>
      <c r="J24" s="42"/>
      <c r="K24" s="42"/>
      <c r="L24" s="42"/>
      <c r="M24" s="30"/>
      <c r="N24" s="30"/>
      <c r="O24" s="30"/>
      <c r="P24" s="30"/>
      <c r="Q24" s="30"/>
      <c r="R24" s="30"/>
      <c r="S24" s="12">
        <f t="shared" si="0"/>
        <v>0</v>
      </c>
      <c r="T24" s="81"/>
      <c r="U24" s="74"/>
      <c r="V24" s="252"/>
    </row>
    <row r="25" spans="1:22" ht="39.75" customHeight="1">
      <c r="A25" s="73"/>
      <c r="B25" s="73"/>
      <c r="C25" s="77" t="s">
        <v>96</v>
      </c>
      <c r="D25" s="63" t="s">
        <v>77</v>
      </c>
      <c r="E25" s="63"/>
      <c r="F25" s="11" t="s">
        <v>75</v>
      </c>
      <c r="G25" s="42"/>
      <c r="H25" s="42"/>
      <c r="I25" s="42"/>
      <c r="J25" s="42"/>
      <c r="K25" s="42"/>
      <c r="L25" s="42"/>
      <c r="M25" s="29">
        <v>0.1</v>
      </c>
      <c r="N25" s="29">
        <v>0.1</v>
      </c>
      <c r="O25" s="29">
        <v>0.2</v>
      </c>
      <c r="P25" s="29">
        <v>0.2</v>
      </c>
      <c r="Q25" s="29">
        <v>0.2</v>
      </c>
      <c r="R25" s="29">
        <v>0.2</v>
      </c>
      <c r="S25" s="12">
        <f t="shared" si="0"/>
        <v>1</v>
      </c>
      <c r="T25" s="81"/>
      <c r="U25" s="74">
        <v>0.1</v>
      </c>
      <c r="V25" s="252"/>
    </row>
    <row r="26" spans="1:22" ht="39.75" customHeight="1">
      <c r="A26" s="73"/>
      <c r="B26" s="73"/>
      <c r="C26" s="77"/>
      <c r="D26" s="64"/>
      <c r="E26" s="64"/>
      <c r="F26" s="10" t="s">
        <v>76</v>
      </c>
      <c r="G26" s="42"/>
      <c r="H26" s="42"/>
      <c r="I26" s="42"/>
      <c r="J26" s="42"/>
      <c r="K26" s="42"/>
      <c r="L26" s="42"/>
      <c r="M26" s="13"/>
      <c r="N26" s="13"/>
      <c r="O26" s="13"/>
      <c r="P26" s="13"/>
      <c r="Q26" s="13"/>
      <c r="R26" s="13"/>
      <c r="S26" s="12">
        <f t="shared" si="0"/>
        <v>0</v>
      </c>
      <c r="T26" s="81"/>
      <c r="U26" s="68"/>
      <c r="V26" s="252"/>
    </row>
    <row r="27" spans="1:22" ht="30.75" customHeight="1">
      <c r="A27" s="242" t="s">
        <v>119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3"/>
      <c r="T27" s="241">
        <f>+T21+T17+T13+T7</f>
        <v>1</v>
      </c>
      <c r="U27" s="241">
        <f>+U7+U9+U11+U13+U15+U17+U19+U21+U23+U25</f>
        <v>0.9999999999999999</v>
      </c>
      <c r="V27" s="253"/>
    </row>
    <row r="28" spans="1:22" s="111" customFormat="1" ht="51" customHeight="1">
      <c r="A28" s="209" t="s">
        <v>149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</row>
  </sheetData>
  <sheetProtection/>
  <mergeCells count="73">
    <mergeCell ref="A28:V28"/>
    <mergeCell ref="V7:V8"/>
    <mergeCell ref="V9:V10"/>
    <mergeCell ref="V11:V12"/>
    <mergeCell ref="V13:V14"/>
    <mergeCell ref="V15:V16"/>
    <mergeCell ref="V17:V18"/>
    <mergeCell ref="V19:V20"/>
    <mergeCell ref="V21:V22"/>
    <mergeCell ref="D5:E5"/>
    <mergeCell ref="F5:S5"/>
    <mergeCell ref="T5:U5"/>
    <mergeCell ref="V5:V6"/>
    <mergeCell ref="A27:S27"/>
    <mergeCell ref="V23:V24"/>
    <mergeCell ref="V25:V26"/>
    <mergeCell ref="A1:B4"/>
    <mergeCell ref="C1:V1"/>
    <mergeCell ref="C2:V2"/>
    <mergeCell ref="D3:V3"/>
    <mergeCell ref="D4:V4"/>
    <mergeCell ref="T21:T26"/>
    <mergeCell ref="U21:U22"/>
    <mergeCell ref="U23:U24"/>
    <mergeCell ref="A21:A26"/>
    <mergeCell ref="D25:D26"/>
    <mergeCell ref="E25:E26"/>
    <mergeCell ref="C23:C24"/>
    <mergeCell ref="D21:D22"/>
    <mergeCell ref="E21:E22"/>
    <mergeCell ref="D23:D24"/>
    <mergeCell ref="C25:C26"/>
    <mergeCell ref="E7:E8"/>
    <mergeCell ref="C11:C12"/>
    <mergeCell ref="D11:D12"/>
    <mergeCell ref="E11:E12"/>
    <mergeCell ref="B21:B26"/>
    <mergeCell ref="U25:U26"/>
    <mergeCell ref="C17:C18"/>
    <mergeCell ref="D17:D18"/>
    <mergeCell ref="E17:E18"/>
    <mergeCell ref="E23:E24"/>
    <mergeCell ref="C21:C22"/>
    <mergeCell ref="T17:T20"/>
    <mergeCell ref="A17:A20"/>
    <mergeCell ref="B17:B20"/>
    <mergeCell ref="U17:U18"/>
    <mergeCell ref="C19:C20"/>
    <mergeCell ref="D19:D20"/>
    <mergeCell ref="E19:E20"/>
    <mergeCell ref="U19:U20"/>
    <mergeCell ref="U11:U12"/>
    <mergeCell ref="A13:A16"/>
    <mergeCell ref="B13:B16"/>
    <mergeCell ref="C13:C14"/>
    <mergeCell ref="D13:D14"/>
    <mergeCell ref="E13:E14"/>
    <mergeCell ref="A7:A12"/>
    <mergeCell ref="B7:B12"/>
    <mergeCell ref="C7:C8"/>
    <mergeCell ref="D7:D8"/>
    <mergeCell ref="C15:C16"/>
    <mergeCell ref="D15:D16"/>
    <mergeCell ref="E15:E16"/>
    <mergeCell ref="U15:U16"/>
    <mergeCell ref="T13:T16"/>
    <mergeCell ref="U13:U14"/>
    <mergeCell ref="C9:C10"/>
    <mergeCell ref="D9:D10"/>
    <mergeCell ref="T7:T12"/>
    <mergeCell ref="U7:U8"/>
    <mergeCell ref="U9:U10"/>
    <mergeCell ref="E9:E10"/>
  </mergeCells>
  <printOptions/>
  <pageMargins left="0.7" right="0.7" top="0.75" bottom="0.75" header="0.3" footer="0.3"/>
  <pageSetup horizontalDpi="600" verticalDpi="600" orientation="portrait" paperSize="9" scale="71" r:id="rId2"/>
  <colBreaks count="1" manualBreakCount="1">
    <brk id="13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5"/>
  <sheetViews>
    <sheetView view="pageBreakPreview" zoomScale="60" zoomScaleNormal="90" zoomScalePageLayoutView="0" workbookViewId="0" topLeftCell="A1">
      <selection activeCell="AE19" sqref="AD19:AE22"/>
    </sheetView>
  </sheetViews>
  <sheetFormatPr defaultColWidth="11.421875" defaultRowHeight="15"/>
  <cols>
    <col min="2" max="2" width="17.8515625" style="0" customWidth="1"/>
    <col min="3" max="3" width="15.7109375" style="0" customWidth="1"/>
    <col min="4" max="4" width="17.28125" style="0" customWidth="1"/>
    <col min="5" max="5" width="18.57421875" style="0" customWidth="1"/>
    <col min="6" max="6" width="20.00390625" style="0" customWidth="1"/>
    <col min="7" max="21" width="11.421875" style="0" hidden="1" customWidth="1"/>
    <col min="22" max="22" width="2.7109375" style="0" hidden="1" customWidth="1"/>
  </cols>
  <sheetData>
    <row r="1" spans="1:33" ht="31.5" customHeight="1">
      <c r="A1" s="93"/>
      <c r="B1" s="94"/>
      <c r="C1" s="94"/>
      <c r="D1" s="95"/>
      <c r="E1" s="99" t="s">
        <v>0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31.5" customHeight="1">
      <c r="A2" s="96"/>
      <c r="B2" s="97"/>
      <c r="C2" s="97"/>
      <c r="D2" s="98"/>
      <c r="E2" s="101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ht="31.5" customHeight="1">
      <c r="A3" s="96"/>
      <c r="B3" s="97"/>
      <c r="C3" s="97"/>
      <c r="D3" s="98"/>
      <c r="E3" s="18" t="s">
        <v>34</v>
      </c>
      <c r="F3" s="103" t="str">
        <f>+ACTIVIDADES!D4</f>
        <v>1149 - PROTECCIÓN Y BIENESTAR ANIMAL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ht="31.5" customHeight="1" thickBot="1">
      <c r="A4" s="96"/>
      <c r="B4" s="97"/>
      <c r="C4" s="97"/>
      <c r="D4" s="98"/>
      <c r="E4" s="19" t="s">
        <v>35</v>
      </c>
      <c r="F4" s="104"/>
      <c r="G4" s="104"/>
      <c r="H4" s="104"/>
      <c r="I4" s="104"/>
      <c r="J4" s="104"/>
      <c r="K4" s="105"/>
      <c r="L4" s="106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ht="15.75" customHeight="1" thickBot="1">
      <c r="A5" s="89" t="s">
        <v>36</v>
      </c>
      <c r="B5" s="89" t="s">
        <v>37</v>
      </c>
      <c r="C5" s="89" t="s">
        <v>38</v>
      </c>
      <c r="D5" s="91" t="s">
        <v>39</v>
      </c>
      <c r="E5" s="82" t="s">
        <v>40</v>
      </c>
      <c r="F5" s="84" t="s">
        <v>123</v>
      </c>
      <c r="G5" s="84"/>
      <c r="H5" s="84"/>
      <c r="I5" s="84"/>
      <c r="J5" s="85"/>
      <c r="K5" s="87" t="s">
        <v>41</v>
      </c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8" t="s">
        <v>42</v>
      </c>
      <c r="X5" s="88"/>
      <c r="Y5" s="88"/>
      <c r="Z5" s="88"/>
      <c r="AA5" s="88"/>
      <c r="AB5" s="84" t="s">
        <v>43</v>
      </c>
      <c r="AC5" s="84"/>
      <c r="AD5" s="84"/>
      <c r="AE5" s="84"/>
      <c r="AF5" s="84"/>
      <c r="AG5" s="85"/>
    </row>
    <row r="6" spans="1:33" ht="67.5">
      <c r="A6" s="90" t="s">
        <v>44</v>
      </c>
      <c r="B6" s="90"/>
      <c r="C6" s="90"/>
      <c r="D6" s="92"/>
      <c r="E6" s="83"/>
      <c r="F6" s="4" t="s">
        <v>124</v>
      </c>
      <c r="G6" s="4" t="s">
        <v>53</v>
      </c>
      <c r="H6" s="4" t="s">
        <v>54</v>
      </c>
      <c r="I6" s="4" t="s">
        <v>55</v>
      </c>
      <c r="J6" s="4" t="s">
        <v>56</v>
      </c>
      <c r="K6" s="4" t="s">
        <v>45</v>
      </c>
      <c r="L6" s="4" t="s">
        <v>46</v>
      </c>
      <c r="M6" s="4" t="s">
        <v>47</v>
      </c>
      <c r="N6" s="4" t="s">
        <v>48</v>
      </c>
      <c r="O6" s="4" t="s">
        <v>49</v>
      </c>
      <c r="P6" s="4" t="s">
        <v>50</v>
      </c>
      <c r="Q6" s="4" t="s">
        <v>51</v>
      </c>
      <c r="R6" s="4" t="s">
        <v>52</v>
      </c>
      <c r="S6" s="4" t="s">
        <v>53</v>
      </c>
      <c r="T6" s="4" t="s">
        <v>54</v>
      </c>
      <c r="U6" s="4" t="s">
        <v>55</v>
      </c>
      <c r="V6" s="4" t="s">
        <v>56</v>
      </c>
      <c r="W6" s="5" t="s">
        <v>57</v>
      </c>
      <c r="X6" s="6" t="s">
        <v>58</v>
      </c>
      <c r="Y6" s="6" t="s">
        <v>59</v>
      </c>
      <c r="Z6" s="6" t="s">
        <v>60</v>
      </c>
      <c r="AA6" s="6" t="s">
        <v>61</v>
      </c>
      <c r="AB6" s="4" t="s">
        <v>62</v>
      </c>
      <c r="AC6" s="4" t="s">
        <v>63</v>
      </c>
      <c r="AD6" s="5" t="s">
        <v>64</v>
      </c>
      <c r="AE6" s="5" t="s">
        <v>65</v>
      </c>
      <c r="AF6" s="7" t="s">
        <v>66</v>
      </c>
      <c r="AG6" s="8" t="s">
        <v>67</v>
      </c>
    </row>
    <row r="7" spans="1:33" ht="15">
      <c r="A7" s="108">
        <f>+INVERSION!B9</f>
        <v>1</v>
      </c>
      <c r="B7" s="108" t="str">
        <f>+INVERSION!C9</f>
        <v>CREAR 1 INSTITUTO  PROTECCIÓN Y BIENESTAR ANIMAL</v>
      </c>
      <c r="C7" s="108" t="s">
        <v>78</v>
      </c>
      <c r="D7" s="14" t="s">
        <v>79</v>
      </c>
      <c r="E7" s="17">
        <f>+INVERSION!I9</f>
        <v>0.4</v>
      </c>
      <c r="F7" s="17">
        <v>0.4</v>
      </c>
      <c r="G7" s="17">
        <f>+INVERSION!P9</f>
        <v>0</v>
      </c>
      <c r="H7" s="17" t="e">
        <f>+INVERSION!#REF!</f>
        <v>#REF!</v>
      </c>
      <c r="I7" s="17">
        <f>+INVERSION!R9</f>
        <v>0</v>
      </c>
      <c r="J7" s="17">
        <f>+INVERSION!S9</f>
        <v>0</v>
      </c>
      <c r="K7" s="17" t="e">
        <f>+INVERSION!#REF!</f>
        <v>#REF!</v>
      </c>
      <c r="L7" s="17" t="e">
        <f>+INVERSION!#REF!</f>
        <v>#REF!</v>
      </c>
      <c r="M7" s="17" t="e">
        <f>+INVERSION!#REF!</f>
        <v>#REF!</v>
      </c>
      <c r="N7" s="17" t="e">
        <f>+INVERSION!#REF!</f>
        <v>#REF!</v>
      </c>
      <c r="O7" s="17" t="e">
        <f>+INVERSION!#REF!</f>
        <v>#REF!</v>
      </c>
      <c r="P7" s="17" t="e">
        <f>+INVERSION!#REF!</f>
        <v>#REF!</v>
      </c>
      <c r="Q7" s="17" t="e">
        <f>+INVERSION!#REF!</f>
        <v>#REF!</v>
      </c>
      <c r="R7" s="17" t="e">
        <f>+INVERSION!#REF!</f>
        <v>#REF!</v>
      </c>
      <c r="S7" s="17" t="e">
        <f>+INVERSION!#REF!</f>
        <v>#REF!</v>
      </c>
      <c r="T7" s="17" t="e">
        <f>+INVERSION!#REF!</f>
        <v>#REF!</v>
      </c>
      <c r="U7" s="17" t="e">
        <f>+INVERSION!#REF!</f>
        <v>#REF!</v>
      </c>
      <c r="V7" s="17" t="e">
        <f>+INVERSION!#REF!</f>
        <v>#REF!</v>
      </c>
      <c r="W7" s="86" t="s">
        <v>80</v>
      </c>
      <c r="X7" s="86" t="s">
        <v>81</v>
      </c>
      <c r="Y7" s="86" t="s">
        <v>81</v>
      </c>
      <c r="Z7" s="86" t="s">
        <v>81</v>
      </c>
      <c r="AA7" s="86" t="s">
        <v>81</v>
      </c>
      <c r="AB7" s="86">
        <v>3861626</v>
      </c>
      <c r="AC7" s="86">
        <v>4118375</v>
      </c>
      <c r="AD7" s="86" t="s">
        <v>82</v>
      </c>
      <c r="AE7" s="86" t="s">
        <v>83</v>
      </c>
      <c r="AF7" s="86" t="s">
        <v>84</v>
      </c>
      <c r="AG7" s="86">
        <v>7980001</v>
      </c>
    </row>
    <row r="8" spans="1:33" ht="15">
      <c r="A8" s="108"/>
      <c r="B8" s="108"/>
      <c r="C8" s="108"/>
      <c r="D8" s="15" t="s">
        <v>85</v>
      </c>
      <c r="E8" s="17">
        <f>+INVERSION!I10</f>
        <v>237847838</v>
      </c>
      <c r="F8" s="17">
        <v>381705878</v>
      </c>
      <c r="G8" s="17">
        <f>+INVERSION!P10</f>
        <v>0</v>
      </c>
      <c r="H8" s="17" t="e">
        <f>+INVERSION!#REF!</f>
        <v>#REF!</v>
      </c>
      <c r="I8" s="17">
        <f>+INVERSION!R10</f>
        <v>0</v>
      </c>
      <c r="J8" s="17">
        <f>+INVERSION!S10</f>
        <v>0</v>
      </c>
      <c r="K8" s="17" t="e">
        <f>+INVERSION!#REF!</f>
        <v>#REF!</v>
      </c>
      <c r="L8" s="17" t="e">
        <f>+INVERSION!#REF!</f>
        <v>#REF!</v>
      </c>
      <c r="M8" s="17" t="e">
        <f>+INVERSION!#REF!</f>
        <v>#REF!</v>
      </c>
      <c r="N8" s="17" t="e">
        <f>+INVERSION!#REF!</f>
        <v>#REF!</v>
      </c>
      <c r="O8" s="17" t="e">
        <f>+INVERSION!#REF!</f>
        <v>#REF!</v>
      </c>
      <c r="P8" s="17" t="e">
        <f>+INVERSION!#REF!</f>
        <v>#REF!</v>
      </c>
      <c r="Q8" s="17" t="e">
        <f>+INVERSION!#REF!</f>
        <v>#REF!</v>
      </c>
      <c r="R8" s="17" t="e">
        <f>+INVERSION!#REF!</f>
        <v>#REF!</v>
      </c>
      <c r="S8" s="17" t="e">
        <f>+INVERSION!#REF!</f>
        <v>#REF!</v>
      </c>
      <c r="T8" s="17" t="e">
        <f>+INVERSION!#REF!</f>
        <v>#REF!</v>
      </c>
      <c r="U8" s="17" t="e">
        <f>+INVERSION!#REF!</f>
        <v>#REF!</v>
      </c>
      <c r="V8" s="17" t="e">
        <f>+INVERSION!#REF!</f>
        <v>#REF!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</row>
    <row r="9" spans="1:33" ht="15">
      <c r="A9" s="108"/>
      <c r="B9" s="108"/>
      <c r="C9" s="108"/>
      <c r="D9" s="15" t="s">
        <v>86</v>
      </c>
      <c r="E9" s="17">
        <f>+INVERSION!I11</f>
        <v>0</v>
      </c>
      <c r="F9" s="17">
        <v>0</v>
      </c>
      <c r="G9" s="17">
        <f>+INVERSION!P11</f>
        <v>0</v>
      </c>
      <c r="H9" s="17" t="e">
        <f>+INVERSION!#REF!</f>
        <v>#REF!</v>
      </c>
      <c r="I9" s="17">
        <f>+INVERSION!R11</f>
        <v>0</v>
      </c>
      <c r="J9" s="17">
        <f>+INVERSION!S11</f>
        <v>0</v>
      </c>
      <c r="K9" s="17" t="e">
        <f>+INVERSION!#REF!</f>
        <v>#REF!</v>
      </c>
      <c r="L9" s="17" t="e">
        <f>+INVERSION!#REF!</f>
        <v>#REF!</v>
      </c>
      <c r="M9" s="17" t="e">
        <f>+INVERSION!#REF!</f>
        <v>#REF!</v>
      </c>
      <c r="N9" s="17" t="e">
        <f>+INVERSION!#REF!</f>
        <v>#REF!</v>
      </c>
      <c r="O9" s="17" t="e">
        <f>+INVERSION!#REF!</f>
        <v>#REF!</v>
      </c>
      <c r="P9" s="17" t="e">
        <f>+INVERSION!#REF!</f>
        <v>#REF!</v>
      </c>
      <c r="Q9" s="17" t="e">
        <f>+INVERSION!#REF!</f>
        <v>#REF!</v>
      </c>
      <c r="R9" s="17" t="e">
        <f>+INVERSION!#REF!</f>
        <v>#REF!</v>
      </c>
      <c r="S9" s="17" t="e">
        <f>+INVERSION!#REF!</f>
        <v>#REF!</v>
      </c>
      <c r="T9" s="17" t="e">
        <f>+INVERSION!#REF!</f>
        <v>#REF!</v>
      </c>
      <c r="U9" s="17" t="e">
        <f>+INVERSION!#REF!</f>
        <v>#REF!</v>
      </c>
      <c r="V9" s="17" t="e">
        <f>+INVERSION!#REF!</f>
        <v>#REF!</v>
      </c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</row>
    <row r="10" spans="1:33" ht="22.5">
      <c r="A10" s="108"/>
      <c r="B10" s="108"/>
      <c r="C10" s="108"/>
      <c r="D10" s="16" t="s">
        <v>87</v>
      </c>
      <c r="E10" s="17">
        <f>+INVERSION!I12</f>
        <v>0</v>
      </c>
      <c r="F10" s="17">
        <v>0</v>
      </c>
      <c r="G10" s="17">
        <f>+INVERSION!P12</f>
        <v>0</v>
      </c>
      <c r="H10" s="17" t="e">
        <f>+INVERSION!#REF!</f>
        <v>#REF!</v>
      </c>
      <c r="I10" s="17">
        <f>+INVERSION!R12</f>
        <v>0</v>
      </c>
      <c r="J10" s="17">
        <f>+INVERSION!S12</f>
        <v>0</v>
      </c>
      <c r="K10" s="17" t="e">
        <f>+INVERSION!#REF!</f>
        <v>#REF!</v>
      </c>
      <c r="L10" s="17" t="e">
        <f>+INVERSION!#REF!</f>
        <v>#REF!</v>
      </c>
      <c r="M10" s="17" t="e">
        <f>+INVERSION!#REF!</f>
        <v>#REF!</v>
      </c>
      <c r="N10" s="17" t="e">
        <f>+INVERSION!#REF!</f>
        <v>#REF!</v>
      </c>
      <c r="O10" s="17" t="e">
        <f>+INVERSION!#REF!</f>
        <v>#REF!</v>
      </c>
      <c r="P10" s="17" t="e">
        <f>+INVERSION!#REF!</f>
        <v>#REF!</v>
      </c>
      <c r="Q10" s="17" t="e">
        <f>+INVERSION!#REF!</f>
        <v>#REF!</v>
      </c>
      <c r="R10" s="17" t="e">
        <f>+INVERSION!#REF!</f>
        <v>#REF!</v>
      </c>
      <c r="S10" s="17" t="e">
        <f>+INVERSION!#REF!</f>
        <v>#REF!</v>
      </c>
      <c r="T10" s="17" t="e">
        <f>+INVERSION!#REF!</f>
        <v>#REF!</v>
      </c>
      <c r="U10" s="17" t="e">
        <f>+INVERSION!#REF!</f>
        <v>#REF!</v>
      </c>
      <c r="V10" s="17" t="e">
        <f>+INVERSION!#REF!</f>
        <v>#REF!</v>
      </c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ht="15">
      <c r="A11" s="108">
        <f>+INVERSION!B15</f>
        <v>2</v>
      </c>
      <c r="B11" s="108" t="str">
        <f>+INVERSION!C15</f>
        <v>CONSTRUIR  1 CASA ECOLOGICA ANIMAL</v>
      </c>
      <c r="C11" s="108" t="s">
        <v>78</v>
      </c>
      <c r="D11" s="14" t="s">
        <v>79</v>
      </c>
      <c r="E11" s="17">
        <f>+INVERSION!I15</f>
        <v>0.2</v>
      </c>
      <c r="F11" s="17">
        <v>0.2</v>
      </c>
      <c r="G11" s="17">
        <f>+INVERSION!P15</f>
        <v>0</v>
      </c>
      <c r="H11" s="17" t="e">
        <f>+INVERSION!#REF!</f>
        <v>#REF!</v>
      </c>
      <c r="I11" s="17">
        <f>+INVERSION!R15</f>
        <v>0</v>
      </c>
      <c r="J11" s="17">
        <f>+INVERSION!S15</f>
        <v>0</v>
      </c>
      <c r="K11" s="17" t="e">
        <f>+INVERSION!#REF!</f>
        <v>#REF!</v>
      </c>
      <c r="L11" s="17" t="e">
        <f>+INVERSION!#REF!</f>
        <v>#REF!</v>
      </c>
      <c r="M11" s="17" t="e">
        <f>+INVERSION!#REF!</f>
        <v>#REF!</v>
      </c>
      <c r="N11" s="17" t="e">
        <f>+INVERSION!#REF!</f>
        <v>#REF!</v>
      </c>
      <c r="O11" s="17" t="e">
        <f>+INVERSION!#REF!</f>
        <v>#REF!</v>
      </c>
      <c r="P11" s="17" t="e">
        <f>+INVERSION!#REF!</f>
        <v>#REF!</v>
      </c>
      <c r="Q11" s="17" t="e">
        <f>+INVERSION!#REF!</f>
        <v>#REF!</v>
      </c>
      <c r="R11" s="17" t="e">
        <f>+INVERSION!#REF!</f>
        <v>#REF!</v>
      </c>
      <c r="S11" s="17" t="e">
        <f>+INVERSION!#REF!</f>
        <v>#REF!</v>
      </c>
      <c r="T11" s="17" t="e">
        <f>+INVERSION!#REF!</f>
        <v>#REF!</v>
      </c>
      <c r="U11" s="17" t="e">
        <f>+INVERSION!#REF!</f>
        <v>#REF!</v>
      </c>
      <c r="V11" s="17" t="e">
        <f>+INVERSION!#REF!</f>
        <v>#REF!</v>
      </c>
      <c r="W11" s="86" t="s">
        <v>80</v>
      </c>
      <c r="X11" s="86" t="s">
        <v>81</v>
      </c>
      <c r="Y11" s="86" t="s">
        <v>81</v>
      </c>
      <c r="Z11" s="86" t="s">
        <v>81</v>
      </c>
      <c r="AA11" s="86" t="s">
        <v>81</v>
      </c>
      <c r="AB11" s="86">
        <v>3861627</v>
      </c>
      <c r="AC11" s="86">
        <v>4118376</v>
      </c>
      <c r="AD11" s="86" t="s">
        <v>82</v>
      </c>
      <c r="AE11" s="86" t="s">
        <v>83</v>
      </c>
      <c r="AF11" s="86" t="s">
        <v>84</v>
      </c>
      <c r="AG11" s="86">
        <v>7980001</v>
      </c>
    </row>
    <row r="12" spans="1:33" ht="15">
      <c r="A12" s="108"/>
      <c r="B12" s="108"/>
      <c r="C12" s="108"/>
      <c r="D12" s="15" t="s">
        <v>85</v>
      </c>
      <c r="E12" s="17">
        <f>+INVERSION!I16</f>
        <v>15051294122</v>
      </c>
      <c r="F12" s="17">
        <v>15051294122</v>
      </c>
      <c r="G12" s="17">
        <f>+INVERSION!P16</f>
        <v>0</v>
      </c>
      <c r="H12" s="17" t="e">
        <f>+INVERSION!#REF!</f>
        <v>#REF!</v>
      </c>
      <c r="I12" s="17">
        <f>+INVERSION!R16</f>
        <v>0</v>
      </c>
      <c r="J12" s="17">
        <f>+INVERSION!S16</f>
        <v>0</v>
      </c>
      <c r="K12" s="17" t="e">
        <f>+INVERSION!#REF!</f>
        <v>#REF!</v>
      </c>
      <c r="L12" s="17" t="e">
        <f>+INVERSION!#REF!</f>
        <v>#REF!</v>
      </c>
      <c r="M12" s="17" t="e">
        <f>+INVERSION!#REF!</f>
        <v>#REF!</v>
      </c>
      <c r="N12" s="17" t="e">
        <f>+INVERSION!#REF!</f>
        <v>#REF!</v>
      </c>
      <c r="O12" s="17" t="e">
        <f>+INVERSION!#REF!</f>
        <v>#REF!</v>
      </c>
      <c r="P12" s="17" t="e">
        <f>+INVERSION!#REF!</f>
        <v>#REF!</v>
      </c>
      <c r="Q12" s="17" t="e">
        <f>+INVERSION!#REF!</f>
        <v>#REF!</v>
      </c>
      <c r="R12" s="17" t="e">
        <f>+INVERSION!#REF!</f>
        <v>#REF!</v>
      </c>
      <c r="S12" s="17" t="e">
        <f>+INVERSION!#REF!</f>
        <v>#REF!</v>
      </c>
      <c r="T12" s="17" t="e">
        <f>+INVERSION!#REF!</f>
        <v>#REF!</v>
      </c>
      <c r="U12" s="17" t="e">
        <f>+INVERSION!#REF!</f>
        <v>#REF!</v>
      </c>
      <c r="V12" s="17" t="e">
        <f>+INVERSION!#REF!</f>
        <v>#REF!</v>
      </c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</row>
    <row r="13" spans="1:33" ht="15">
      <c r="A13" s="108"/>
      <c r="B13" s="108"/>
      <c r="C13" s="108"/>
      <c r="D13" s="15" t="s">
        <v>86</v>
      </c>
      <c r="E13" s="17">
        <f>+INVERSION!I17</f>
        <v>0</v>
      </c>
      <c r="F13" s="17">
        <v>0</v>
      </c>
      <c r="G13" s="17">
        <f>+INVERSION!P17</f>
        <v>0</v>
      </c>
      <c r="H13" s="17" t="e">
        <f>+INVERSION!#REF!</f>
        <v>#REF!</v>
      </c>
      <c r="I13" s="17">
        <f>+INVERSION!R17</f>
        <v>0</v>
      </c>
      <c r="J13" s="17">
        <f>+INVERSION!S17</f>
        <v>0</v>
      </c>
      <c r="K13" s="17" t="e">
        <f>+INVERSION!#REF!</f>
        <v>#REF!</v>
      </c>
      <c r="L13" s="17" t="e">
        <f>+INVERSION!#REF!</f>
        <v>#REF!</v>
      </c>
      <c r="M13" s="17" t="e">
        <f>+INVERSION!#REF!</f>
        <v>#REF!</v>
      </c>
      <c r="N13" s="17" t="e">
        <f>+INVERSION!#REF!</f>
        <v>#REF!</v>
      </c>
      <c r="O13" s="17" t="e">
        <f>+INVERSION!#REF!</f>
        <v>#REF!</v>
      </c>
      <c r="P13" s="17" t="e">
        <f>+INVERSION!#REF!</f>
        <v>#REF!</v>
      </c>
      <c r="Q13" s="17" t="e">
        <f>+INVERSION!#REF!</f>
        <v>#REF!</v>
      </c>
      <c r="R13" s="17" t="e">
        <f>+INVERSION!#REF!</f>
        <v>#REF!</v>
      </c>
      <c r="S13" s="17" t="e">
        <f>+INVERSION!#REF!</f>
        <v>#REF!</v>
      </c>
      <c r="T13" s="17" t="e">
        <f>+INVERSION!#REF!</f>
        <v>#REF!</v>
      </c>
      <c r="U13" s="17" t="e">
        <f>+INVERSION!#REF!</f>
        <v>#REF!</v>
      </c>
      <c r="V13" s="17" t="e">
        <f>+INVERSION!#REF!</f>
        <v>#REF!</v>
      </c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</row>
    <row r="14" spans="1:33" ht="22.5">
      <c r="A14" s="108"/>
      <c r="B14" s="108"/>
      <c r="C14" s="108"/>
      <c r="D14" s="16" t="s">
        <v>87</v>
      </c>
      <c r="E14" s="17">
        <f>+INVERSION!I18</f>
        <v>0</v>
      </c>
      <c r="F14" s="17">
        <v>0</v>
      </c>
      <c r="G14" s="17">
        <f>+INVERSION!P18</f>
        <v>0</v>
      </c>
      <c r="H14" s="17" t="e">
        <f>+INVERSION!#REF!</f>
        <v>#REF!</v>
      </c>
      <c r="I14" s="17">
        <f>+INVERSION!R18</f>
        <v>0</v>
      </c>
      <c r="J14" s="17">
        <f>+INVERSION!S18</f>
        <v>0</v>
      </c>
      <c r="K14" s="17" t="e">
        <f>+INVERSION!#REF!</f>
        <v>#REF!</v>
      </c>
      <c r="L14" s="17" t="e">
        <f>+INVERSION!#REF!</f>
        <v>#REF!</v>
      </c>
      <c r="M14" s="17" t="e">
        <f>+INVERSION!#REF!</f>
        <v>#REF!</v>
      </c>
      <c r="N14" s="17" t="e">
        <f>+INVERSION!#REF!</f>
        <v>#REF!</v>
      </c>
      <c r="O14" s="17" t="e">
        <f>+INVERSION!#REF!</f>
        <v>#REF!</v>
      </c>
      <c r="P14" s="17" t="e">
        <f>+INVERSION!#REF!</f>
        <v>#REF!</v>
      </c>
      <c r="Q14" s="17" t="e">
        <f>+INVERSION!#REF!</f>
        <v>#REF!</v>
      </c>
      <c r="R14" s="17" t="e">
        <f>+INVERSION!#REF!</f>
        <v>#REF!</v>
      </c>
      <c r="S14" s="17" t="e">
        <f>+INVERSION!#REF!</f>
        <v>#REF!</v>
      </c>
      <c r="T14" s="17" t="e">
        <f>+INVERSION!#REF!</f>
        <v>#REF!</v>
      </c>
      <c r="U14" s="17" t="e">
        <f>+INVERSION!#REF!</f>
        <v>#REF!</v>
      </c>
      <c r="V14" s="17" t="e">
        <f>+INVERSION!#REF!</f>
        <v>#REF!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</row>
    <row r="15" spans="1:33" ht="15">
      <c r="A15" s="108">
        <f>+INVERSION!B21</f>
        <v>3</v>
      </c>
      <c r="B15" s="108" t="str">
        <f>+INVERSION!C21</f>
        <v>CONSTRUIR Y DOTAR 1 CENTRO DE RECEPCIÓN Y REHABILITACIÓN DE FLORA Y FAUNA SILVESTRE</v>
      </c>
      <c r="C15" s="108" t="s">
        <v>78</v>
      </c>
      <c r="D15" s="14" t="s">
        <v>79</v>
      </c>
      <c r="E15" s="17">
        <f>+INVERSION!I21</f>
        <v>0.1</v>
      </c>
      <c r="F15" s="17">
        <v>0.1</v>
      </c>
      <c r="G15" s="17">
        <f>+INVERSION!P21</f>
        <v>0</v>
      </c>
      <c r="H15" s="17" t="e">
        <f>+INVERSION!#REF!</f>
        <v>#REF!</v>
      </c>
      <c r="I15" s="17">
        <f>+INVERSION!R21</f>
        <v>0</v>
      </c>
      <c r="J15" s="17">
        <f>+INVERSION!S21</f>
        <v>0</v>
      </c>
      <c r="K15" s="17" t="e">
        <f>+INVERSION!#REF!</f>
        <v>#REF!</v>
      </c>
      <c r="L15" s="17" t="e">
        <f>+INVERSION!#REF!</f>
        <v>#REF!</v>
      </c>
      <c r="M15" s="17" t="e">
        <f>+INVERSION!#REF!</f>
        <v>#REF!</v>
      </c>
      <c r="N15" s="17" t="e">
        <f>+INVERSION!#REF!</f>
        <v>#REF!</v>
      </c>
      <c r="O15" s="17" t="e">
        <f>+INVERSION!#REF!</f>
        <v>#REF!</v>
      </c>
      <c r="P15" s="17" t="e">
        <f>+INVERSION!#REF!</f>
        <v>#REF!</v>
      </c>
      <c r="Q15" s="17" t="e">
        <f>+INVERSION!#REF!</f>
        <v>#REF!</v>
      </c>
      <c r="R15" s="17" t="e">
        <f>+INVERSION!#REF!</f>
        <v>#REF!</v>
      </c>
      <c r="S15" s="17" t="e">
        <f>+INVERSION!#REF!</f>
        <v>#REF!</v>
      </c>
      <c r="T15" s="17" t="e">
        <f>+INVERSION!#REF!</f>
        <v>#REF!</v>
      </c>
      <c r="U15" s="17" t="e">
        <f>+INVERSION!#REF!</f>
        <v>#REF!</v>
      </c>
      <c r="V15" s="17" t="e">
        <f>+INVERSION!#REF!</f>
        <v>#REF!</v>
      </c>
      <c r="W15" s="86" t="s">
        <v>80</v>
      </c>
      <c r="X15" s="86" t="s">
        <v>81</v>
      </c>
      <c r="Y15" s="86" t="s">
        <v>81</v>
      </c>
      <c r="Z15" s="86" t="s">
        <v>81</v>
      </c>
      <c r="AA15" s="86" t="s">
        <v>81</v>
      </c>
      <c r="AB15" s="86">
        <v>3861628</v>
      </c>
      <c r="AC15" s="86">
        <v>4118377</v>
      </c>
      <c r="AD15" s="86" t="s">
        <v>82</v>
      </c>
      <c r="AE15" s="86" t="s">
        <v>83</v>
      </c>
      <c r="AF15" s="86" t="s">
        <v>84</v>
      </c>
      <c r="AG15" s="86">
        <v>7980001</v>
      </c>
    </row>
    <row r="16" spans="1:33" ht="15">
      <c r="A16" s="108"/>
      <c r="B16" s="108"/>
      <c r="C16" s="108"/>
      <c r="D16" s="15" t="s">
        <v>85</v>
      </c>
      <c r="E16" s="17">
        <f>+INVERSION!I22</f>
        <v>3000000000</v>
      </c>
      <c r="F16" s="17">
        <v>3000000000</v>
      </c>
      <c r="G16" s="17">
        <f>+INVERSION!P22</f>
        <v>0</v>
      </c>
      <c r="H16" s="17" t="e">
        <f>+INVERSION!#REF!</f>
        <v>#REF!</v>
      </c>
      <c r="I16" s="17">
        <f>+INVERSION!R22</f>
        <v>0</v>
      </c>
      <c r="J16" s="17">
        <f>+INVERSION!S22</f>
        <v>0</v>
      </c>
      <c r="K16" s="17" t="e">
        <f>+INVERSION!#REF!</f>
        <v>#REF!</v>
      </c>
      <c r="L16" s="17" t="e">
        <f>+INVERSION!#REF!</f>
        <v>#REF!</v>
      </c>
      <c r="M16" s="17" t="e">
        <f>+INVERSION!#REF!</f>
        <v>#REF!</v>
      </c>
      <c r="N16" s="17" t="e">
        <f>+INVERSION!#REF!</f>
        <v>#REF!</v>
      </c>
      <c r="O16" s="17" t="e">
        <f>+INVERSION!#REF!</f>
        <v>#REF!</v>
      </c>
      <c r="P16" s="17" t="e">
        <f>+INVERSION!#REF!</f>
        <v>#REF!</v>
      </c>
      <c r="Q16" s="17" t="e">
        <f>+INVERSION!#REF!</f>
        <v>#REF!</v>
      </c>
      <c r="R16" s="17" t="e">
        <f>+INVERSION!#REF!</f>
        <v>#REF!</v>
      </c>
      <c r="S16" s="17" t="e">
        <f>+INVERSION!#REF!</f>
        <v>#REF!</v>
      </c>
      <c r="T16" s="17" t="e">
        <f>+INVERSION!#REF!</f>
        <v>#REF!</v>
      </c>
      <c r="U16" s="17" t="e">
        <f>+INVERSION!#REF!</f>
        <v>#REF!</v>
      </c>
      <c r="V16" s="17" t="e">
        <f>+INVERSION!#REF!</f>
        <v>#REF!</v>
      </c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</row>
    <row r="17" spans="1:33" ht="15">
      <c r="A17" s="108"/>
      <c r="B17" s="108"/>
      <c r="C17" s="108"/>
      <c r="D17" s="15" t="s">
        <v>86</v>
      </c>
      <c r="E17" s="17">
        <f>+INVERSION!I23</f>
        <v>0</v>
      </c>
      <c r="F17" s="17">
        <v>0</v>
      </c>
      <c r="G17" s="17">
        <f>+INVERSION!P23</f>
        <v>0</v>
      </c>
      <c r="H17" s="17" t="e">
        <f>+INVERSION!#REF!</f>
        <v>#REF!</v>
      </c>
      <c r="I17" s="17">
        <f>+INVERSION!R23</f>
        <v>0</v>
      </c>
      <c r="J17" s="17">
        <f>+INVERSION!S23</f>
        <v>0</v>
      </c>
      <c r="K17" s="17" t="e">
        <f>+INVERSION!#REF!</f>
        <v>#REF!</v>
      </c>
      <c r="L17" s="17" t="e">
        <f>+INVERSION!#REF!</f>
        <v>#REF!</v>
      </c>
      <c r="M17" s="17" t="e">
        <f>+INVERSION!#REF!</f>
        <v>#REF!</v>
      </c>
      <c r="N17" s="17" t="e">
        <f>+INVERSION!#REF!</f>
        <v>#REF!</v>
      </c>
      <c r="O17" s="17" t="e">
        <f>+INVERSION!#REF!</f>
        <v>#REF!</v>
      </c>
      <c r="P17" s="17" t="e">
        <f>+INVERSION!#REF!</f>
        <v>#REF!</v>
      </c>
      <c r="Q17" s="17" t="e">
        <f>+INVERSION!#REF!</f>
        <v>#REF!</v>
      </c>
      <c r="R17" s="17" t="e">
        <f>+INVERSION!#REF!</f>
        <v>#REF!</v>
      </c>
      <c r="S17" s="17" t="e">
        <f>+INVERSION!#REF!</f>
        <v>#REF!</v>
      </c>
      <c r="T17" s="17" t="e">
        <f>+INVERSION!#REF!</f>
        <v>#REF!</v>
      </c>
      <c r="U17" s="17" t="e">
        <f>+INVERSION!#REF!</f>
        <v>#REF!</v>
      </c>
      <c r="V17" s="17" t="e">
        <f>+INVERSION!#REF!</f>
        <v>#REF!</v>
      </c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</row>
    <row r="18" spans="1:33" ht="22.5">
      <c r="A18" s="108"/>
      <c r="B18" s="108"/>
      <c r="C18" s="108"/>
      <c r="D18" s="16" t="s">
        <v>87</v>
      </c>
      <c r="E18" s="17">
        <f>+INVERSION!I24</f>
        <v>0</v>
      </c>
      <c r="F18" s="17">
        <v>0</v>
      </c>
      <c r="G18" s="17">
        <f>+INVERSION!P24</f>
        <v>0</v>
      </c>
      <c r="H18" s="17" t="e">
        <f>+INVERSION!#REF!</f>
        <v>#REF!</v>
      </c>
      <c r="I18" s="17">
        <f>+INVERSION!R24</f>
        <v>0</v>
      </c>
      <c r="J18" s="17">
        <f>+INVERSION!S24</f>
        <v>0</v>
      </c>
      <c r="K18" s="17" t="e">
        <f>+INVERSION!#REF!</f>
        <v>#REF!</v>
      </c>
      <c r="L18" s="17" t="e">
        <f>+INVERSION!#REF!</f>
        <v>#REF!</v>
      </c>
      <c r="M18" s="17" t="e">
        <f>+INVERSION!#REF!</f>
        <v>#REF!</v>
      </c>
      <c r="N18" s="17" t="e">
        <f>+INVERSION!#REF!</f>
        <v>#REF!</v>
      </c>
      <c r="O18" s="17" t="e">
        <f>+INVERSION!#REF!</f>
        <v>#REF!</v>
      </c>
      <c r="P18" s="17" t="e">
        <f>+INVERSION!#REF!</f>
        <v>#REF!</v>
      </c>
      <c r="Q18" s="17" t="e">
        <f>+INVERSION!#REF!</f>
        <v>#REF!</v>
      </c>
      <c r="R18" s="17" t="e">
        <f>+INVERSION!#REF!</f>
        <v>#REF!</v>
      </c>
      <c r="S18" s="17" t="e">
        <f>+INVERSION!#REF!</f>
        <v>#REF!</v>
      </c>
      <c r="T18" s="17" t="e">
        <f>+INVERSION!#REF!</f>
        <v>#REF!</v>
      </c>
      <c r="U18" s="17" t="e">
        <f>+INVERSION!#REF!</f>
        <v>#REF!</v>
      </c>
      <c r="V18" s="17" t="e">
        <f>+INVERSION!#REF!</f>
        <v>#REF!</v>
      </c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</row>
    <row r="19" spans="1:33" ht="15">
      <c r="A19" s="108">
        <f>+INVERSION!B27</f>
        <v>4</v>
      </c>
      <c r="B19" s="108" t="str">
        <f>+INVERSION!C27</f>
        <v>IMPLEMENTAR 16 PROYECTOS PRIORIZADOS DEL PLAN DE ACCIÓN DE LA POLÍTICA PÚBLICA DISTRITAL DE PROTECCIÓN Y BIENESTAR  ANIMAL</v>
      </c>
      <c r="C19" s="108" t="s">
        <v>78</v>
      </c>
      <c r="D19" s="14" t="s">
        <v>79</v>
      </c>
      <c r="E19" s="17">
        <f>+INVERSION!I27</f>
        <v>3</v>
      </c>
      <c r="F19" s="17">
        <v>3</v>
      </c>
      <c r="G19" s="17">
        <f>+INVERSION!P27</f>
        <v>0</v>
      </c>
      <c r="H19" s="17" t="e">
        <f>+INVERSION!#REF!</f>
        <v>#REF!</v>
      </c>
      <c r="I19" s="17">
        <f>+INVERSION!R27</f>
        <v>0</v>
      </c>
      <c r="J19" s="17">
        <f>+INVERSION!S27</f>
        <v>0</v>
      </c>
      <c r="K19" s="17" t="e">
        <f>+INVERSION!#REF!</f>
        <v>#REF!</v>
      </c>
      <c r="L19" s="17" t="e">
        <f>+INVERSION!#REF!</f>
        <v>#REF!</v>
      </c>
      <c r="M19" s="17" t="e">
        <f>+INVERSION!#REF!</f>
        <v>#REF!</v>
      </c>
      <c r="N19" s="17" t="e">
        <f>+INVERSION!#REF!</f>
        <v>#REF!</v>
      </c>
      <c r="O19" s="17" t="e">
        <f>+INVERSION!#REF!</f>
        <v>#REF!</v>
      </c>
      <c r="P19" s="17" t="e">
        <f>+INVERSION!#REF!</f>
        <v>#REF!</v>
      </c>
      <c r="Q19" s="17" t="e">
        <f>+INVERSION!#REF!</f>
        <v>#REF!</v>
      </c>
      <c r="R19" s="17" t="e">
        <f>+INVERSION!#REF!</f>
        <v>#REF!</v>
      </c>
      <c r="S19" s="17" t="e">
        <f>+INVERSION!#REF!</f>
        <v>#REF!</v>
      </c>
      <c r="T19" s="17" t="e">
        <f>+INVERSION!#REF!</f>
        <v>#REF!</v>
      </c>
      <c r="U19" s="17" t="e">
        <f>+INVERSION!#REF!</f>
        <v>#REF!</v>
      </c>
      <c r="V19" s="17" t="e">
        <f>+INVERSION!#REF!</f>
        <v>#REF!</v>
      </c>
      <c r="W19" s="86" t="s">
        <v>80</v>
      </c>
      <c r="X19" s="86" t="s">
        <v>81</v>
      </c>
      <c r="Y19" s="86" t="s">
        <v>81</v>
      </c>
      <c r="Z19" s="86" t="s">
        <v>81</v>
      </c>
      <c r="AA19" s="86" t="s">
        <v>81</v>
      </c>
      <c r="AB19" s="86">
        <v>3861629</v>
      </c>
      <c r="AC19" s="86">
        <v>4118378</v>
      </c>
      <c r="AD19" s="86" t="s">
        <v>82</v>
      </c>
      <c r="AE19" s="86" t="s">
        <v>83</v>
      </c>
      <c r="AF19" s="86" t="s">
        <v>84</v>
      </c>
      <c r="AG19" s="86">
        <v>7980001</v>
      </c>
    </row>
    <row r="20" spans="1:33" ht="15">
      <c r="A20" s="108"/>
      <c r="B20" s="108"/>
      <c r="C20" s="108"/>
      <c r="D20" s="15" t="s">
        <v>85</v>
      </c>
      <c r="E20" s="17">
        <f>+INVERSION!I28</f>
        <v>863121681</v>
      </c>
      <c r="F20" s="17">
        <v>863121681</v>
      </c>
      <c r="G20" s="17">
        <f>+INVERSION!P28</f>
        <v>0</v>
      </c>
      <c r="H20" s="17" t="e">
        <f>+INVERSION!#REF!</f>
        <v>#REF!</v>
      </c>
      <c r="I20" s="17">
        <f>+INVERSION!R28</f>
        <v>0</v>
      </c>
      <c r="J20" s="17">
        <f>+INVERSION!S28</f>
        <v>0</v>
      </c>
      <c r="K20" s="17" t="e">
        <f>+INVERSION!#REF!</f>
        <v>#REF!</v>
      </c>
      <c r="L20" s="17" t="e">
        <f>+INVERSION!#REF!</f>
        <v>#REF!</v>
      </c>
      <c r="M20" s="17" t="e">
        <f>+INVERSION!#REF!</f>
        <v>#REF!</v>
      </c>
      <c r="N20" s="17" t="e">
        <f>+INVERSION!#REF!</f>
        <v>#REF!</v>
      </c>
      <c r="O20" s="17" t="e">
        <f>+INVERSION!#REF!</f>
        <v>#REF!</v>
      </c>
      <c r="P20" s="17" t="e">
        <f>+INVERSION!#REF!</f>
        <v>#REF!</v>
      </c>
      <c r="Q20" s="17" t="e">
        <f>+INVERSION!#REF!</f>
        <v>#REF!</v>
      </c>
      <c r="R20" s="17" t="e">
        <f>+INVERSION!#REF!</f>
        <v>#REF!</v>
      </c>
      <c r="S20" s="17" t="e">
        <f>+INVERSION!#REF!</f>
        <v>#REF!</v>
      </c>
      <c r="T20" s="17" t="e">
        <f>+INVERSION!#REF!</f>
        <v>#REF!</v>
      </c>
      <c r="U20" s="17" t="e">
        <f>+INVERSION!#REF!</f>
        <v>#REF!</v>
      </c>
      <c r="V20" s="17" t="e">
        <f>+INVERSION!#REF!</f>
        <v>#REF!</v>
      </c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</row>
    <row r="21" spans="1:33" ht="15">
      <c r="A21" s="108"/>
      <c r="B21" s="108"/>
      <c r="C21" s="108"/>
      <c r="D21" s="15" t="s">
        <v>86</v>
      </c>
      <c r="E21" s="17">
        <f>+INVERSION!I29</f>
        <v>0</v>
      </c>
      <c r="F21" s="17">
        <v>0</v>
      </c>
      <c r="G21" s="17">
        <f>+INVERSION!P29</f>
        <v>0</v>
      </c>
      <c r="H21" s="17" t="e">
        <f>+INVERSION!#REF!</f>
        <v>#REF!</v>
      </c>
      <c r="I21" s="17">
        <f>+INVERSION!R29</f>
        <v>0</v>
      </c>
      <c r="J21" s="17">
        <f>+INVERSION!S29</f>
        <v>0</v>
      </c>
      <c r="K21" s="17" t="e">
        <f>+INVERSION!#REF!</f>
        <v>#REF!</v>
      </c>
      <c r="L21" s="17" t="e">
        <f>+INVERSION!#REF!</f>
        <v>#REF!</v>
      </c>
      <c r="M21" s="17" t="e">
        <f>+INVERSION!#REF!</f>
        <v>#REF!</v>
      </c>
      <c r="N21" s="17" t="e">
        <f>+INVERSION!#REF!</f>
        <v>#REF!</v>
      </c>
      <c r="O21" s="17" t="e">
        <f>+INVERSION!#REF!</f>
        <v>#REF!</v>
      </c>
      <c r="P21" s="17" t="e">
        <f>+INVERSION!#REF!</f>
        <v>#REF!</v>
      </c>
      <c r="Q21" s="17" t="e">
        <f>+INVERSION!#REF!</f>
        <v>#REF!</v>
      </c>
      <c r="R21" s="17" t="e">
        <f>+INVERSION!#REF!</f>
        <v>#REF!</v>
      </c>
      <c r="S21" s="17" t="e">
        <f>+INVERSION!#REF!</f>
        <v>#REF!</v>
      </c>
      <c r="T21" s="17" t="e">
        <f>+INVERSION!#REF!</f>
        <v>#REF!</v>
      </c>
      <c r="U21" s="17" t="e">
        <f>+INVERSION!#REF!</f>
        <v>#REF!</v>
      </c>
      <c r="V21" s="17" t="e">
        <f>+INVERSION!#REF!</f>
        <v>#REF!</v>
      </c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</row>
    <row r="22" spans="1:33" ht="23.25" thickBot="1">
      <c r="A22" s="108"/>
      <c r="B22" s="108"/>
      <c r="C22" s="108"/>
      <c r="D22" s="16" t="s">
        <v>87</v>
      </c>
      <c r="E22" s="17">
        <f>+INVERSION!I30</f>
        <v>0</v>
      </c>
      <c r="F22" s="17">
        <v>0</v>
      </c>
      <c r="G22" s="17">
        <f>+INVERSION!P30</f>
        <v>0</v>
      </c>
      <c r="H22" s="17" t="e">
        <f>+INVERSION!#REF!</f>
        <v>#REF!</v>
      </c>
      <c r="I22" s="17">
        <f>+INVERSION!R30</f>
        <v>0</v>
      </c>
      <c r="J22" s="17">
        <f>+INVERSION!S30</f>
        <v>0</v>
      </c>
      <c r="K22" s="17" t="e">
        <f>+INVERSION!#REF!</f>
        <v>#REF!</v>
      </c>
      <c r="L22" s="17" t="e">
        <f>+INVERSION!#REF!</f>
        <v>#REF!</v>
      </c>
      <c r="M22" s="17" t="e">
        <f>+INVERSION!#REF!</f>
        <v>#REF!</v>
      </c>
      <c r="N22" s="17" t="e">
        <f>+INVERSION!#REF!</f>
        <v>#REF!</v>
      </c>
      <c r="O22" s="17" t="e">
        <f>+INVERSION!#REF!</f>
        <v>#REF!</v>
      </c>
      <c r="P22" s="17" t="e">
        <f>+INVERSION!#REF!</f>
        <v>#REF!</v>
      </c>
      <c r="Q22" s="17" t="e">
        <f>+INVERSION!#REF!</f>
        <v>#REF!</v>
      </c>
      <c r="R22" s="17" t="e">
        <f>+INVERSION!#REF!</f>
        <v>#REF!</v>
      </c>
      <c r="S22" s="17" t="e">
        <f>+INVERSION!#REF!</f>
        <v>#REF!</v>
      </c>
      <c r="T22" s="17" t="e">
        <f>+INVERSION!#REF!</f>
        <v>#REF!</v>
      </c>
      <c r="U22" s="17" t="e">
        <f>+INVERSION!#REF!</f>
        <v>#REF!</v>
      </c>
      <c r="V22" s="17" t="e">
        <f>+INVERSION!#REF!</f>
        <v>#REF!</v>
      </c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</row>
    <row r="23" spans="1:33" ht="38.25">
      <c r="A23" s="245" t="s">
        <v>120</v>
      </c>
      <c r="B23" s="246"/>
      <c r="C23" s="247"/>
      <c r="D23" s="38" t="s">
        <v>121</v>
      </c>
      <c r="E23" s="39">
        <f>+E16+E20+E12+E8</f>
        <v>19152263641</v>
      </c>
      <c r="F23" s="39">
        <f>+F16+F20+F12+F8</f>
        <v>19296121681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1:33" ht="45.75" customHeight="1" thickBot="1">
      <c r="A24" s="248"/>
      <c r="B24" s="249"/>
      <c r="C24" s="250"/>
      <c r="D24" s="40" t="s">
        <v>122</v>
      </c>
      <c r="E24" s="41">
        <f>+E22+E18</f>
        <v>0</v>
      </c>
      <c r="F24" s="41">
        <f>+F22+F18</f>
        <v>0</v>
      </c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1:42" s="111" customFormat="1" ht="71.25" customHeight="1">
      <c r="A25" s="209" t="s">
        <v>149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44"/>
      <c r="AI25" s="244"/>
      <c r="AJ25" s="244"/>
      <c r="AK25" s="244"/>
      <c r="AL25" s="244"/>
      <c r="AM25" s="244"/>
      <c r="AN25" s="244"/>
      <c r="AO25" s="244"/>
      <c r="AP25" s="244"/>
    </row>
  </sheetData>
  <sheetProtection/>
  <mergeCells count="73">
    <mergeCell ref="A25:AG25"/>
    <mergeCell ref="AF7:AF10"/>
    <mergeCell ref="AG7:AG10"/>
    <mergeCell ref="AA15:AA18"/>
    <mergeCell ref="AB15:AB18"/>
    <mergeCell ref="AC15:AC18"/>
    <mergeCell ref="AD7:AD10"/>
    <mergeCell ref="AE7:AE10"/>
    <mergeCell ref="AG15:AG18"/>
    <mergeCell ref="AA11:AA14"/>
    <mergeCell ref="AB11:AB14"/>
    <mergeCell ref="AF19:AF22"/>
    <mergeCell ref="AG19:AG22"/>
    <mergeCell ref="AD11:AD14"/>
    <mergeCell ref="AE11:AE14"/>
    <mergeCell ref="AF11:AF14"/>
    <mergeCell ref="AG11:AG14"/>
    <mergeCell ref="AD15:AD18"/>
    <mergeCell ref="AE15:AE18"/>
    <mergeCell ref="AF15:AF18"/>
    <mergeCell ref="AE19:AE22"/>
    <mergeCell ref="AB7:AB10"/>
    <mergeCell ref="AC7:AC10"/>
    <mergeCell ref="A7:A10"/>
    <mergeCell ref="B7:B10"/>
    <mergeCell ref="C7:C10"/>
    <mergeCell ref="W7:W10"/>
    <mergeCell ref="X7:X10"/>
    <mergeCell ref="A19:A22"/>
    <mergeCell ref="B19:B22"/>
    <mergeCell ref="C19:C22"/>
    <mergeCell ref="W19:W22"/>
    <mergeCell ref="X19:X22"/>
    <mergeCell ref="Y7:Y10"/>
    <mergeCell ref="A11:A14"/>
    <mergeCell ref="B11:B14"/>
    <mergeCell ref="C11:C14"/>
    <mergeCell ref="W11:W14"/>
    <mergeCell ref="Y19:Y22"/>
    <mergeCell ref="Z19:Z22"/>
    <mergeCell ref="AA19:AA22"/>
    <mergeCell ref="AB19:AB22"/>
    <mergeCell ref="AC19:AC22"/>
    <mergeCell ref="AD19:AD22"/>
    <mergeCell ref="C15:C18"/>
    <mergeCell ref="W15:W18"/>
    <mergeCell ref="X15:X18"/>
    <mergeCell ref="Y15:Y18"/>
    <mergeCell ref="Z15:Z18"/>
    <mergeCell ref="Y11:Y14"/>
    <mergeCell ref="A1:D4"/>
    <mergeCell ref="E1:AG1"/>
    <mergeCell ref="E2:AG2"/>
    <mergeCell ref="F3:AG3"/>
    <mergeCell ref="F4:K4"/>
    <mergeCell ref="L4:AG4"/>
    <mergeCell ref="A23:C24"/>
    <mergeCell ref="AB5:AG5"/>
    <mergeCell ref="A5:A6"/>
    <mergeCell ref="B5:B6"/>
    <mergeCell ref="C5:C6"/>
    <mergeCell ref="D5:D6"/>
    <mergeCell ref="AC11:AC14"/>
    <mergeCell ref="A15:A18"/>
    <mergeCell ref="B15:B18"/>
    <mergeCell ref="E5:E6"/>
    <mergeCell ref="F5:J5"/>
    <mergeCell ref="X11:X14"/>
    <mergeCell ref="K5:V5"/>
    <mergeCell ref="W5:AA5"/>
    <mergeCell ref="Z11:Z14"/>
    <mergeCell ref="Z7:Z10"/>
    <mergeCell ref="AA7:AA10"/>
  </mergeCells>
  <dataValidations count="1">
    <dataValidation type="list" allowBlank="1" showInputMessage="1" showErrorMessage="1" sqref="W19 W15 W11 W7">
      <formula1>TERRITORIALIZACION!#REF!</formula1>
    </dataValidation>
  </dataValidations>
  <printOptions/>
  <pageMargins left="0.7" right="0.7" top="0.75" bottom="0.75" header="0.3" footer="0.3"/>
  <pageSetup horizontalDpi="600" verticalDpi="600" orientation="portrait" paperSize="9" scale="3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ANDREA.MORENO</dc:creator>
  <cp:keywords/>
  <dc:description/>
  <cp:lastModifiedBy>ANGELICA.ORTIZ</cp:lastModifiedBy>
  <dcterms:created xsi:type="dcterms:W3CDTF">2016-06-15T16:46:59Z</dcterms:created>
  <dcterms:modified xsi:type="dcterms:W3CDTF">2016-10-03T21:32:52Z</dcterms:modified>
  <cp:category/>
  <cp:version/>
  <cp:contentType/>
  <cp:contentStatus/>
</cp:coreProperties>
</file>