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marcela.reyes.SDA\Documents\ARCHIVO SDA\TRANSPARENCIA (nuevo)\NUEVA TRANSPARENCIA\Planeación, presupuesto e Informes\PLANEACIÓN\PLAN ANTICORRUPCION\2020\3. Mapa de riesgos\"/>
    </mc:Choice>
  </mc:AlternateContent>
  <xr:revisionPtr revIDLastSave="0" documentId="8_{85E7B08A-2B56-4C79-8F24-949C7E5A60F4}" xr6:coauthVersionLast="47" xr6:coauthVersionMax="47" xr10:uidLastSave="{00000000-0000-0000-0000-000000000000}"/>
  <bookViews>
    <workbookView xWindow="-120" yWindow="-120" windowWidth="20730" windowHeight="11160" xr2:uid="{00000000-000D-0000-FFFF-FFFF00000000}"/>
  </bookViews>
  <sheets>
    <sheet name="MAPA DE RIESGOS CONSOLIDADO201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0" i="1" l="1"/>
  <c r="M70" i="1"/>
  <c r="L70" i="1"/>
  <c r="K70" i="1"/>
  <c r="J70" i="1"/>
  <c r="I70" i="1"/>
  <c r="G70" i="1"/>
  <c r="F70" i="1"/>
  <c r="E70" i="1"/>
  <c r="I66" i="1" l="1"/>
  <c r="J66" i="1"/>
  <c r="K66" i="1"/>
  <c r="L66" i="1"/>
  <c r="M66" i="1"/>
  <c r="N66" i="1"/>
  <c r="O66" i="1"/>
  <c r="P66" i="1"/>
  <c r="I67" i="1"/>
  <c r="J67" i="1"/>
  <c r="K67" i="1"/>
  <c r="L67" i="1"/>
  <c r="M67" i="1"/>
  <c r="N67" i="1"/>
  <c r="O67" i="1"/>
  <c r="P67" i="1"/>
  <c r="I68" i="1"/>
  <c r="J68" i="1"/>
  <c r="K68" i="1"/>
  <c r="L68" i="1"/>
  <c r="M68" i="1"/>
  <c r="N68" i="1"/>
  <c r="O68" i="1"/>
  <c r="P68" i="1"/>
  <c r="E66" i="1"/>
  <c r="F66" i="1"/>
  <c r="G66" i="1"/>
  <c r="E67" i="1"/>
  <c r="F67" i="1"/>
  <c r="G67" i="1"/>
  <c r="E68" i="1"/>
  <c r="F68" i="1"/>
  <c r="G68" i="1"/>
  <c r="I48" i="1" l="1"/>
  <c r="J48" i="1"/>
  <c r="K48" i="1"/>
  <c r="L48" i="1"/>
  <c r="M48" i="1"/>
  <c r="N48" i="1"/>
  <c r="I47" i="1"/>
  <c r="J47" i="1"/>
  <c r="K47" i="1"/>
  <c r="L47" i="1"/>
  <c r="M47" i="1"/>
  <c r="N47" i="1"/>
  <c r="I46" i="1"/>
  <c r="J46" i="1"/>
  <c r="K46" i="1"/>
  <c r="L46" i="1"/>
  <c r="M46" i="1"/>
  <c r="N46" i="1"/>
  <c r="E48" i="1"/>
  <c r="F48" i="1"/>
  <c r="G48" i="1"/>
  <c r="E47" i="1"/>
  <c r="F47" i="1"/>
  <c r="G47" i="1"/>
  <c r="E46" i="1"/>
  <c r="F46" i="1"/>
  <c r="G46" i="1"/>
  <c r="I9" i="1" l="1"/>
  <c r="J9" i="1"/>
  <c r="K9" i="1"/>
  <c r="L9" i="1"/>
  <c r="M9" i="1"/>
  <c r="N9" i="1"/>
  <c r="I10" i="1"/>
  <c r="J10" i="1"/>
  <c r="K10" i="1"/>
  <c r="L10" i="1"/>
  <c r="M10" i="1"/>
  <c r="N10" i="1"/>
  <c r="I11" i="1"/>
  <c r="J11" i="1"/>
  <c r="K11" i="1"/>
  <c r="L11" i="1"/>
  <c r="M11" i="1"/>
  <c r="N11" i="1"/>
  <c r="I12" i="1"/>
  <c r="J12" i="1"/>
  <c r="K12" i="1"/>
  <c r="L12" i="1"/>
  <c r="M12" i="1"/>
  <c r="N12" i="1"/>
  <c r="I13" i="1"/>
  <c r="J13" i="1"/>
  <c r="K13" i="1"/>
  <c r="L13" i="1"/>
  <c r="M13" i="1"/>
  <c r="N13" i="1"/>
  <c r="E13" i="1"/>
  <c r="F13" i="1"/>
  <c r="G13" i="1"/>
  <c r="E12" i="1"/>
  <c r="F12" i="1"/>
  <c r="G12" i="1"/>
  <c r="E11" i="1"/>
  <c r="F11" i="1"/>
  <c r="G11" i="1"/>
  <c r="E10" i="1"/>
  <c r="F10" i="1"/>
  <c r="G10" i="1"/>
  <c r="E9" i="1"/>
  <c r="F9" i="1"/>
  <c r="G9" i="1"/>
  <c r="E8" i="1"/>
  <c r="F8" i="1"/>
  <c r="G8" i="1"/>
  <c r="E64" i="1" l="1"/>
  <c r="F64" i="1"/>
  <c r="G64" i="1"/>
  <c r="E63" i="1"/>
  <c r="F63" i="1"/>
  <c r="G63" i="1"/>
  <c r="I64" i="1"/>
  <c r="N64" i="1"/>
  <c r="O64" i="1"/>
  <c r="P64" i="1"/>
  <c r="I63" i="1"/>
  <c r="N63" i="1"/>
  <c r="O63" i="1"/>
  <c r="P63" i="1"/>
  <c r="I62" i="1"/>
  <c r="N62" i="1"/>
  <c r="O62" i="1"/>
  <c r="P62" i="1"/>
  <c r="E62" i="1"/>
  <c r="F62" i="1"/>
  <c r="G62" i="1"/>
  <c r="J64" i="1" l="1"/>
  <c r="K64" i="1" l="1"/>
  <c r="J63" i="1"/>
  <c r="J62" i="1"/>
  <c r="K62" i="1"/>
  <c r="M64" i="1" l="1"/>
  <c r="L64" i="1"/>
  <c r="K63" i="1"/>
  <c r="M63" i="1" l="1"/>
  <c r="L63" i="1"/>
  <c r="M62" i="1"/>
  <c r="L62" i="1"/>
  <c r="I60" i="1" l="1"/>
  <c r="J60" i="1"/>
  <c r="K60" i="1"/>
  <c r="L60" i="1"/>
  <c r="M60" i="1"/>
  <c r="N60" i="1"/>
  <c r="O60" i="1"/>
  <c r="P60" i="1"/>
  <c r="I59" i="1"/>
  <c r="J59" i="1"/>
  <c r="K59" i="1"/>
  <c r="L59" i="1"/>
  <c r="M59" i="1"/>
  <c r="N59" i="1"/>
  <c r="O59" i="1"/>
  <c r="P59" i="1"/>
  <c r="I58" i="1"/>
  <c r="J58" i="1"/>
  <c r="K58" i="1"/>
  <c r="L58" i="1"/>
  <c r="M58" i="1"/>
  <c r="N58" i="1"/>
  <c r="O58" i="1"/>
  <c r="P58" i="1"/>
  <c r="E59" i="1"/>
  <c r="F59" i="1"/>
  <c r="G59" i="1"/>
  <c r="E60" i="1"/>
  <c r="F60" i="1"/>
  <c r="G60" i="1"/>
  <c r="E58" i="1"/>
  <c r="F58" i="1"/>
  <c r="G58" i="1"/>
  <c r="G56" i="1" l="1"/>
  <c r="E56" i="1"/>
  <c r="F56" i="1"/>
  <c r="J54" i="1"/>
  <c r="K54" i="1"/>
  <c r="L54" i="1"/>
  <c r="M54" i="1"/>
  <c r="N54" i="1"/>
  <c r="O54" i="1"/>
  <c r="G54" i="1"/>
  <c r="G55" i="1"/>
  <c r="G5" i="1" l="1"/>
  <c r="B56" i="1" l="1"/>
  <c r="F55" i="1"/>
  <c r="B55" i="1"/>
  <c r="B54" i="1"/>
  <c r="M52" i="1"/>
  <c r="G52" i="1"/>
  <c r="F52" i="1"/>
  <c r="E52" i="1"/>
  <c r="C52" i="1"/>
  <c r="B52" i="1"/>
  <c r="G51" i="1"/>
  <c r="F51" i="1"/>
  <c r="E51" i="1"/>
  <c r="C51" i="1"/>
  <c r="B51" i="1"/>
  <c r="P50" i="1"/>
  <c r="O50" i="1"/>
  <c r="N50" i="1"/>
  <c r="M50" i="1"/>
  <c r="L50" i="1"/>
  <c r="K50" i="1"/>
  <c r="J50" i="1"/>
  <c r="I50" i="1"/>
  <c r="H50" i="1"/>
  <c r="G50" i="1"/>
  <c r="F50" i="1"/>
  <c r="E50" i="1"/>
  <c r="C50" i="1"/>
  <c r="B50" i="1"/>
  <c r="Q48" i="1"/>
  <c r="P48" i="1"/>
  <c r="C48" i="1"/>
  <c r="B48" i="1"/>
  <c r="Q47" i="1"/>
  <c r="P47" i="1"/>
  <c r="C47" i="1"/>
  <c r="B47" i="1"/>
  <c r="O43" i="1"/>
  <c r="N43" i="1"/>
  <c r="M43" i="1"/>
  <c r="L43" i="1"/>
  <c r="K43" i="1"/>
  <c r="J43" i="1"/>
  <c r="I43" i="1"/>
  <c r="G43" i="1"/>
  <c r="F43" i="1"/>
  <c r="E43" i="1"/>
  <c r="C43" i="1"/>
  <c r="Q41" i="1"/>
  <c r="P41" i="1"/>
  <c r="O41" i="1"/>
  <c r="N41" i="1"/>
  <c r="M41" i="1"/>
  <c r="L41" i="1"/>
  <c r="K41" i="1"/>
  <c r="J41" i="1"/>
  <c r="I41" i="1"/>
  <c r="H41" i="1"/>
  <c r="G41" i="1"/>
  <c r="F41" i="1"/>
  <c r="E41" i="1"/>
  <c r="Q40" i="1"/>
  <c r="P40" i="1"/>
  <c r="O40" i="1"/>
  <c r="N40" i="1"/>
  <c r="M40" i="1"/>
  <c r="L40" i="1"/>
  <c r="K40" i="1"/>
  <c r="J40" i="1"/>
  <c r="I40" i="1"/>
  <c r="H40" i="1"/>
  <c r="G40" i="1"/>
  <c r="F40" i="1"/>
  <c r="E40" i="1"/>
  <c r="C40" i="1"/>
  <c r="H38" i="1"/>
  <c r="G38" i="1"/>
  <c r="F38" i="1"/>
  <c r="E38" i="1"/>
  <c r="C38" i="1"/>
  <c r="B38" i="1"/>
  <c r="Q28" i="1"/>
  <c r="P28" i="1"/>
  <c r="N28" i="1"/>
  <c r="I28" i="1"/>
  <c r="G28" i="1"/>
  <c r="F28" i="1"/>
  <c r="E28" i="1"/>
  <c r="Q27" i="1"/>
  <c r="P27" i="1"/>
  <c r="N27" i="1"/>
  <c r="I27" i="1"/>
  <c r="G27" i="1"/>
  <c r="F27" i="1"/>
  <c r="E27" i="1"/>
  <c r="Q26" i="1"/>
  <c r="P26" i="1"/>
  <c r="N26" i="1"/>
  <c r="I26" i="1"/>
  <c r="G26" i="1"/>
  <c r="F26" i="1"/>
  <c r="E26" i="1"/>
  <c r="N21" i="1"/>
  <c r="M21" i="1"/>
  <c r="L21" i="1"/>
  <c r="K21" i="1"/>
  <c r="J21" i="1"/>
  <c r="I21" i="1"/>
  <c r="H21" i="1"/>
  <c r="G21" i="1"/>
  <c r="F21" i="1"/>
  <c r="E21" i="1"/>
  <c r="N20" i="1"/>
  <c r="M20" i="1"/>
  <c r="M18" i="1" s="1"/>
  <c r="L20" i="1"/>
  <c r="K20" i="1"/>
  <c r="J20" i="1"/>
  <c r="I20" i="1"/>
  <c r="H20" i="1"/>
  <c r="G20" i="1"/>
  <c r="F20" i="1"/>
  <c r="E20" i="1"/>
  <c r="C20" i="1"/>
  <c r="O16" i="1"/>
  <c r="N16" i="1"/>
  <c r="M16" i="1"/>
  <c r="L16" i="1"/>
  <c r="K16" i="1"/>
  <c r="J16" i="1"/>
  <c r="I16" i="1"/>
  <c r="G16" i="1"/>
  <c r="F16" i="1"/>
  <c r="E16" i="1"/>
  <c r="C16" i="1"/>
  <c r="B16" i="1"/>
  <c r="C15" i="1"/>
  <c r="N8" i="1"/>
  <c r="M8" i="1"/>
  <c r="L8" i="1"/>
  <c r="K8" i="1"/>
  <c r="J8" i="1"/>
  <c r="I8" i="1"/>
  <c r="N6" i="1"/>
  <c r="I6" i="1"/>
  <c r="G6" i="1"/>
  <c r="F6" i="1"/>
  <c r="E6" i="1"/>
  <c r="C6" i="1"/>
  <c r="B6" i="1"/>
  <c r="O5" i="1"/>
  <c r="N5" i="1"/>
  <c r="I5" i="1"/>
  <c r="F5" i="1"/>
  <c r="E5" i="1"/>
  <c r="C5" i="1"/>
  <c r="B5" i="1"/>
  <c r="O4" i="1"/>
  <c r="N4" i="1"/>
  <c r="I4" i="1"/>
  <c r="G4" i="1"/>
  <c r="F4" i="1"/>
  <c r="E4" i="1"/>
  <c r="C4" i="1"/>
  <c r="B4" i="1"/>
  <c r="J5" i="1" l="1"/>
  <c r="K5" i="1"/>
  <c r="K6" i="1"/>
  <c r="J4" i="1"/>
  <c r="J6" i="1"/>
  <c r="K4" i="1"/>
  <c r="L5" i="1" l="1"/>
  <c r="M5" i="1" s="1"/>
  <c r="L6" i="1"/>
  <c r="M6" i="1" s="1"/>
  <c r="L4" i="1"/>
  <c r="M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MIGUEL.PARDO</author>
  </authors>
  <commentList>
    <comment ref="H51" authorId="0" shapeId="0" xr:uid="{00000000-0006-0000-0000-000001000000}">
      <text>
        <r>
          <rPr>
            <b/>
            <sz val="9"/>
            <color indexed="81"/>
            <rFont val="Tahoma"/>
            <family val="2"/>
          </rPr>
          <t>MIGUEL.PARDO:</t>
        </r>
        <r>
          <rPr>
            <sz val="9"/>
            <color indexed="81"/>
            <rFont val="Tahoma"/>
            <family val="2"/>
          </rPr>
          <t xml:space="preserve">
</t>
        </r>
        <r>
          <rPr>
            <sz val="11"/>
            <color indexed="81"/>
            <rFont val="Tahoma"/>
            <family val="2"/>
          </rPr>
          <t>Ajustar el planteamiento del control de acuerdo con el primer comentario de esta hoja.</t>
        </r>
      </text>
    </comment>
  </commentList>
</comments>
</file>

<file path=xl/sharedStrings.xml><?xml version="1.0" encoding="utf-8"?>
<sst xmlns="http://schemas.openxmlformats.org/spreadsheetml/2006/main" count="358" uniqueCount="171">
  <si>
    <t>PROCESO ASOCIADO</t>
  </si>
  <si>
    <t>No. DEL RIESGO</t>
  </si>
  <si>
    <t>NOMBRE DEL RIESGO</t>
  </si>
  <si>
    <t>CALIFICACION</t>
  </si>
  <si>
    <t>NUEVA CALIFICACIÓN</t>
  </si>
  <si>
    <t>NUEVA EVALUACIÓN</t>
  </si>
  <si>
    <t>OPCIONES MANEJO</t>
  </si>
  <si>
    <t>ACCIONES</t>
  </si>
  <si>
    <t>ENCARGADO  DE DAR RESPUESTA</t>
  </si>
  <si>
    <t>INDICADOR</t>
  </si>
  <si>
    <t>PROBABILIDAD (1-5)</t>
  </si>
  <si>
    <t>IMPACTO (1-5)</t>
  </si>
  <si>
    <t>EVALUACION RIESGO</t>
  </si>
  <si>
    <t>CONTROLES</t>
  </si>
  <si>
    <t>REDUCE</t>
  </si>
  <si>
    <t>PROBABILIDAD</t>
  </si>
  <si>
    <t>IMPACTO</t>
  </si>
  <si>
    <t>PERFIL DEL RIESGO (1-100)</t>
  </si>
  <si>
    <t>GESTION JURÍDICA</t>
  </si>
  <si>
    <t>DIRECCION LEGAL AMBIENTAL</t>
  </si>
  <si>
    <t>GESTIÓN DE RECURSOS INFORMÁTIVOS Y TECNOLÓGICOS</t>
  </si>
  <si>
    <t>R1</t>
  </si>
  <si>
    <t>Intermitencia o indisponibilidad de los servicios de tecnologías de la información y Comunicaciones</t>
  </si>
  <si>
    <t>R2</t>
  </si>
  <si>
    <t>Afectación de la confidencialidad, disponibilidad e integridad; y privacidad de la información.</t>
  </si>
  <si>
    <t>ZONA RIESGO ALTA</t>
  </si>
  <si>
    <t>N° de 8informes reportados oportunamente/ N° de informes a reportar.</t>
  </si>
  <si>
    <t>R3</t>
  </si>
  <si>
    <t>Subutilización de las herramientas de TI en la Entidad.</t>
  </si>
  <si>
    <t>R4</t>
  </si>
  <si>
    <t>Duplicidad, desactualización o incompletitud de la información de las diferentes  base de datos existentes en la SDA.</t>
  </si>
  <si>
    <t>R5</t>
  </si>
  <si>
    <t>Desarticulación  entre los proyectos estratégicos de la entidad que tienen algún componente de tecnologías de la información y las comunicaciones.</t>
  </si>
  <si>
    <t>R6</t>
  </si>
  <si>
    <t>Alteración y uso indebido de la información almacenada en el Sistema de Información Ambiental-Forest, para ocultar, alterar o eliminar para beneficio privado.</t>
  </si>
  <si>
    <t>ZONA RIESGO MODERADA</t>
  </si>
  <si>
    <t>"El abogado de la Subdirección Contractual presenta el tema a aprobación del Comité de Contratación, quien recomienda o no, la aprobacion debe constar en en el Acto de Apertura o el Acto que justifique la contratación Directa, el numero del comite y la fecha en la que se realizó. La Subdirectora Contractual verificara que esta información este contenida en los referidos actos,  se debe adelantar simpre previo a la apertura o celebración del contrato.</t>
  </si>
  <si>
    <t>ZONA RIESGO BAJA</t>
  </si>
  <si>
    <t>REDUCIR EL RIESGO</t>
  </si>
  <si>
    <t>Devolver el acto al abogado quien tendra que someter el tema al comite de contratación,</t>
  </si>
  <si>
    <t>DIRECCION DE GESTION CORPORATIVA</t>
  </si>
  <si>
    <t>Los intervinientes en el proceso de contratación deben verificar constantemente que el objeto contractual se encuentre incluido en el Plan Anual de Adquisiciones, que corresponda a la modalidad de contratación y que tanto requisitos habilitantes y de evaluación sean coherentes con la modalidad y proporcionales a lo requerido, así como sean atendidas las observaciones de terceros interesados, pronunciandose sobre las mismas, la verificación de cada actor del proceso contractual se evidencia en los flujos de aprobación y comentarios que deje en el sistema SIPSE, herramienta de seguimiento a la contratación.</t>
  </si>
  <si>
    <t>GESTION AMBIENTAL Y DESARROLLO RURAL</t>
  </si>
  <si>
    <t>Dispersión de la  información sobre la gestión que realiza el proceso de Gestión Ambiental y Desarrollo Rural</t>
  </si>
  <si>
    <t>Mezcla de residuos peligrosos o especiales  con convencionales en el centro de acopio de residuos de la SDA.</t>
  </si>
  <si>
    <t>ZONA RIESGO EXTREMA</t>
  </si>
  <si>
    <t xml:space="preserve">La Subdirección de SEGE, junto con su equipo de trabajo de Residuos, gestiona la Implementación de un espacio diferenciado para el almacenamiento de residuos pos consumo.
Cada vez que un residuo por pos consumo entra al espacio de almacenamiento, el Profesional Líder del Grupo de Residuos de SEGAE realiza la  verificación de los residuos a través de una acta de seguimiento.
</t>
  </si>
  <si>
    <t>Incumplimiento de contratos o convenios  y retrasos en la suscripción de los mismos.</t>
  </si>
  <si>
    <t xml:space="preserve">Cada apoyo a supervisión de contrato o convenio mensualmente alimentará el avance del plan de trabajo del contratista a través de una herramienta de seguimiento consolidada interna de la DGA (Incluye SEGAE y SER), la cual genera las alertas correspondientes.
Cada enlace de contractual, alimentará semanalmente el seguimiento a los procesos de contratación directa, el cual contiene la priorización de los perfiles de los procesos permanentes para el cumplimiento de las metas.
</t>
  </si>
  <si>
    <t>EVITAR EL RIESGO</t>
  </si>
  <si>
    <t>Uso indebido de información propia del proceso Gestión Ambiental y desarrollo Rural para beneficios particulares o a favor de un tercero.</t>
  </si>
  <si>
    <t>1. Cada líder de los procedimientos en acompañamiento de su enlace SIG, realizarán la verificación de los controles establecidos en los procedimientos para los documentos de mayor susceptibilidad de manipulación y mayor impacto en la gestión del proceso.
2. Capacitar al personal en el manejo de la información, la ejecución de los procedimientos y orientación frente al plan anticorrupción.</t>
  </si>
  <si>
    <t>PLANEACIÓN AMBIENTAL</t>
  </si>
  <si>
    <t xml:space="preserve">Información inconsistente reportada en el Observatorio Ambiental de Bogotá - OAB
</t>
  </si>
  <si>
    <t>Ocultar o manipular la información en cualquier etapa de la formulación y/o ajuste y/o seguimiento de políticas públicas ambientales e instrumentos de planeación ambiental.</t>
  </si>
  <si>
    <t>DIRECCIONAMIENTO ESTRATEGICO</t>
  </si>
  <si>
    <t>Gestión de información, de los proyectos de inversión, sin contar con los requisitos o atibutos esenciales de confiabilidad, oportunidad,  calidad, veracida, accesibilidad, relevancia, claridad, precisión y exactitud.</t>
  </si>
  <si>
    <t>Los analistas de proyectos analizan la información de los proyectos de inversión  trimestralmente verificando la consistencia y coherencia de la información reportada por las gerencias de los proyectos y emiten informes de alertas y recomendaciones,  el Subdirector los socializa a los gerentes con el apoyo e los analistas a través de reuniones y se los envía adicionalmente a los gerentes mediante comunicación oficial interna. 
. La profesional de la SPCI, encargada de hacer la consolidación y cargue de la información validada por los analistas, trimestralmente en SEGPLAN, verifica la información deacuerdo con las políticas y requisitos del sistema, así como la coherencia de la información a través de la comparación y análisis de los reportes de ejecución presupuestal y magnitudes físicas de las metas.. Capacitar en formulación, evaluación y seguimiento a proyectos a las gerencias de proyecto, dependencias involucradas en los mismos y sus equipos técnicos y cualificación de los mismos dos (2) veces al año, una por semestre.</t>
  </si>
  <si>
    <t>1. Definir perfiles adecuados para la gestión de proyectos a nivel de gerencia, gestores y analistas de proyecto.
2. Promover la Implementación de la contratación del recurso humano con los perfiles definidos.
3. Realizar la evaluación de cumplimiento de requisitos de la gestión de información (Tiempo y alcance).</t>
  </si>
  <si>
    <t>SUBDIRECCION DE PROYECTOS Y COOPERACION INTERNACIONAL</t>
  </si>
  <si>
    <t>1. No. De perfiles definidos
2. No. De reuniones con los gerentes de promoción de perfiles.
3.% de proyectos que envían información con el lleno de requisitos.</t>
  </si>
  <si>
    <t>PARTICIPACION Y EDUCACION AMBIENTAL</t>
  </si>
  <si>
    <t>Falta de continuidad en los procesos de participación liderados por la SDA</t>
  </si>
  <si>
    <t xml:space="preserve">Realizar seguimiento a las actividades realizadas en torno a los procesos ambientales locales </t>
  </si>
  <si>
    <t>OFICINA DE PARTICIPACION, EDUCACION Y LOCALIDADES</t>
  </si>
  <si>
    <t>No de actividades con seguimientos realizados/No actividades realizadas</t>
  </si>
  <si>
    <t>Bajos conocimientos adquiridos a partir de las acciones de educación ambiental</t>
  </si>
  <si>
    <t>Realizar el análisis y la evaluación de las evaluaciones del conocimientos aplicadas en las actividades de educación ambiental</t>
  </si>
  <si>
    <t>% de ciudadanos con aumento de conocimiento frente al cuidado y protección de los bienes y servicios ambientales.</t>
  </si>
  <si>
    <t>Pérdida o daño de Bienes</t>
  </si>
  <si>
    <t>Reportar  a la aseguradora para hacer la reposiciòn del bien, o se solicita al reponsable realizar la reposiciòn.</t>
  </si>
  <si>
    <t>GESTIÓN DOCUMENTAL</t>
  </si>
  <si>
    <t>Daño, perdida o deterioro de la documentación en el archivo central y del archivo de gestión de la SDA</t>
  </si>
  <si>
    <t xml:space="preserve">La Directora de Gestiòn corporativa programa Fumigaciones a las áreas de archivo y a la documentación una vez al año Se tienen instalados Extintores en las áreas de archivo, a los cuales el profesional de PIGA  realiza revisiòn cada seis 6 meses y mantenimiento cadas año segùn el contrato. El profesional del proceso de gestiòn documental solicita visita de inspecciòn a la SDA una vez al año al Archivo Distrital  El profesional responsasble del archivo realiza verificación anual del inventario documental del archivo central
</t>
  </si>
  <si>
    <t xml:space="preserve">1. Dotación equipos control humedad y temperatura y detectores de humo.
2. Fumigación y mantenimiento de condiciones ambientales del espacio destinado a la conservación de la documentación.                             </t>
  </si>
  <si>
    <t xml:space="preserve">Inventario documental y bases de datos.   -   Inducción al personal del puesto de trabajo (Registro de inducción).   
</t>
  </si>
  <si>
    <t>CONTROL Y MEJORA</t>
  </si>
  <si>
    <t xml:space="preserve">
Manipulación indebida de los informes de auditoria
</t>
  </si>
  <si>
    <t>GESTIÓN DISCIPLINARIA</t>
  </si>
  <si>
    <t>SUBSECRETARIA GENERAL Y DE CONTROL DISCIPLINARIO</t>
  </si>
  <si>
    <t>Violación de la reserva legal de los procesos
disciplinarios para obtener un beneficio ecocnomico o beneficio al disciplinado.</t>
  </si>
  <si>
    <t>Seguimiento mensual a la base de datos de los expedientes disciplinarios y levantamiento de actas</t>
  </si>
  <si>
    <t>Registro inadecuado de los hechos económicos, sociales y ambientales</t>
  </si>
  <si>
    <t xml:space="preserve">
El profesional responsable elabora conciliaciones de la información contable ya sea con periodicidad mensual o trimestral, para hacer el seguimiento a la información y revisión de saldos. En caso de detectar diferencias en la información registrada en los Estados Financieros, el profesional efectúa el requerimiento de información al área responsable o identifica los documentos requeridos para el ajuste.. </t>
  </si>
  <si>
    <t xml:space="preserve">Elaborar conciliaciones de la información contable ya sea con periodicidad mensual o trimestral.
</t>
  </si>
  <si>
    <t>SUBDIRECCION FINANCIERA</t>
  </si>
  <si>
    <t>El profesional responsable socializa al inicio de la vigencia el cronograma interno pare el registro de las transacciones en el sistema contable de la entidad, para que los profesionales integrantes del equipo contable realicen oportunamente los reconocimientos contables requeridos. En el caso de no reportar información contable en los plazos establecidos, la SDA se ve expuesta a sanciones disciplinarias y/o pecuniarias.</t>
  </si>
  <si>
    <t>GESTIÓN DE TALENTO HUMANO</t>
  </si>
  <si>
    <t xml:space="preserve">La DGC establece dentro de los procedimientos las disposiciones para el cumplimiento de los términos de tiempo de las legalizaciones y vinculación de personal. El profesional realiza aplicación de criterios de evaluación técnica sobre experiencia, experticia y prestigio para la selección del equipo directivo y demás funcionarios de libre nombramiento y remoción y provisionales. </t>
  </si>
  <si>
    <t>Revisar cumplimiento de los requisitos exigidos en el Manual de Funciones y Competencias Laborales.</t>
  </si>
  <si>
    <t>La DGC realiza verificación al Plan de Capacitaciones, seguimiento trimestral al indicador de cumplimiento y  establece revisión periódica de los resultados arrojados por el indicador de capacitacion.</t>
  </si>
  <si>
    <t>Hacer firmar acta de compromiso y autorización de actividades</t>
  </si>
  <si>
    <t>EVALUACIÓN, CONTROL Y SEGUIMIENTO</t>
  </si>
  <si>
    <t>DIRECCION DE CONTROL AMBIENTAL</t>
  </si>
  <si>
    <t>Actualizar el procedimiento 126PM04-PR82 Proceso Sancionatorio y los demás que se requieran del proceso ECyS.</t>
  </si>
  <si>
    <t>Realizar divulgación trimestral del avance de la actualización de los procedimientos a los funcionarios y contratistas que intervienen en el proceso ECyS en el cual se encontrará los cambios realizados a cada uno de ellos.</t>
  </si>
  <si>
    <t>PARTICIPACIÓN Y EDUCACIÓN AMBIENTAL</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</si>
  <si>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menduales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</si>
  <si>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Posibilidad de no lograr la coordinación interna e interinstitucional para formulación y orientación de Políticas e instrumentos de planeación ambiental, que favorezca la adecuada implementación en el Distrito Capital que aseguren la gestión y sostenibilidad ambiental del Distrito Capital.</t>
  </si>
  <si>
    <t>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cargan trimestralmente en el DRIVE de la SPPA, la información de los productos y resultados de la aplicación de cada procedimiento con los que cuenta la dependencia,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t>
  </si>
  <si>
    <t xml:space="preserve">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a publicar en el OAB se recibe a través de comunicación oficial interna o externa o, través de correo electrónico previamente validada por los responsables de las dependencias que la producen. Si se detecta información no confiable, inconsistente o irrelevante se inactiva el indicador en el observatorio y se deja registro en el repositorio historial del OAB.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El equipo administrador del OAB revisa y verifica toda creación, actualización, modificación y/o finalización de los indicadores ambientales  ingresados en el OAB mediante el historial de información  de la plataforma de administrador del Observatorio Ambiental de Bogotá, y mediante la alerta sobre la modificación, actualización o introducción de un dato que se genera con un correo electrónico, cada vez que se realice un registro.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
El equipo administrador del OAB revisa todas las actualizaciones y ajustes realizados, y los documenta de forma mensual en una bitácora en formato Excel, para llevar un control de las actualizaciones y tener un historial del cambio o actualización del metadato o indicador en el OAB. Si se encuentra una inconsistencia en la información del indicador, este queda inactivo en la plataforma del OAB y se registra en observaciones en la bitácora. 
</t>
  </si>
  <si>
    <t xml:space="preserve">Los profesionales de la Subdirección de Políticas y Planes Ambientales realizaran las verificaciones y validaciones de la información reportada por los diferentes actores, de acuerdo con la aplicación de los procedimientos para formulación y seguimiento de política pública conforme a la Guía para la formulación e implementación de políticas públicas del Distrito, con el fin de contar con información completa y coherente que permita la elaboración y aprobación del documento CONPES D.C. En caso de encontrar información inconsistente reportada por los actores se realiza comunicación oficial donde se solicitará la verificación de la información reportada.  
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
Cada vez que se requiera el equipo interdisciplinario de la SPPA emitirá el concepto de valoración para iniciar la formulación o ajuste de la Política o Instrumento de Planeación Ambiental, considerando la integración de la normatividad distrital, nacional e internacional y la jurisprudencia existente, así como la coherencia entre las acciones reportadas en los seguimientos frente a las metas establecidas en el plan de acción según las responsabilidades de cada entidad. Si se encuentra inconsistencia en la información se comunica mediante oficio al Comité Sectorial de Ambiente para que revise las observaciones y se pronuncie sobre ellas para dar o no continuidad con la formulación o ajuste de la política o del instrumento de planeación.
</t>
  </si>
  <si>
    <t>Actualizar la caracterización del proceso de Planeación Ambiental Código: 126PM02-CP01, completando las interacciones con los proveedores y clientes tanto interno como externo, las entradas y salidas con sus actividades claves y responsables.
Actualizar el procedimiento 126PM02-PR13 Formulación y/o ajustes de Políticas y/o Instrumentos de planeación ambiental con los nuevos lineamientos del Decreto 668 de 2017 y de las guías y procedimientos del CONPES D.C.</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</si>
  <si>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</si>
  <si>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Instrumentos de planeación que permiten identificar desviaciones de la gestión con relación a lo programado en las políticas publicas o instrumentos de planeación ambiental.
Dar a conocer a las autoridades competentes sobre la conducta, presión o desviación presentada.</t>
  </si>
  <si>
    <t>El responsable del proceso y los coordinadores de los equipos dan  a sus equipos los lineamientos claros en caso de presentarse proselitismo político en alguna de las actividades programadas. Este lineamiento se dará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deberá cancelar la participación de la entidad aduciendo ante el solicitante, la imposibilidad de continuar con la acción de participación o educación ambiental, dado que se está desviando el objetivo de la actividad. Este control se aplicará cada vez que se presente la situación y se diligenciará memoria de reunión como registro de la acción.</t>
  </si>
  <si>
    <t>Posibilidad de utilizar los espacios de participación ciudadana y educación ambiental con fines políticos para favorecimiento de intereses particulares.</t>
  </si>
  <si>
    <t>Dar lineamiento al equipo de trabajo de la OPEL en caso de presentarse campañas electorales o proselitismo político dentro de las acciones de participación y educación ambiental.</t>
  </si>
  <si>
    <t>Pérdida intencionada parcial o total, manipulación o alteración de los expedientes o de la información para favorecer a un tercero.</t>
  </si>
  <si>
    <t>Hacer caso omiso a daños o cambios en el componente ambiental que se derivan de lo encontrado en el desarrollo de operativos o visitas realizadas o elaborar informes o conceptos técnicos sin el rigor técnico necesario con el fin de obtener beneficios particulares o favorecer un tercero.</t>
  </si>
  <si>
    <t xml:space="preserve">Incumplimiento parcial o total de los procedimientos o regulaciones legales ambientales aplicables </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</si>
  <si>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Si los registros no se encuentran conformes se devuelven a los profesionales que realizaron la visita o proyectaron las actuaciones admininistrativas para su corrección, lo cual queda registrado en Sistema de Informacion Ambiental Forest.</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</si>
  <si>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Los actos administrativos proyectados son revisados por el abogado asignado para su posterior aprobación por parte del Subdirector o Director. En caso de encontrar inconsistencias en el acto administrativo, se devuelve al profesional que proyectó para la corrección correspondiente, lo cual queda registrado en Sistema de Informacion Ambiental Forest.</t>
  </si>
  <si>
    <t>METROLOGÍA, MONITOREO Y MODELACIÓN.</t>
  </si>
  <si>
    <t>Manipulación de los datos, muestras y análisis de fuentes fijas</t>
  </si>
  <si>
    <t>Interrupción de la actividad de monitoreo.</t>
  </si>
  <si>
    <t>Suministro de información errónea a las partes interesadas sobre los datos metrológicos que suministra el Laboratorio Ambiental de la SDA o terceros contratados para tal fin</t>
  </si>
  <si>
    <t>El Profesional  Técnico de Apoyo de fuentes fijas diligencia la "Carta Control Medición de emisiones atmosféricas en fuentes fijas" cada vez que se utiliza el equipo isocinético para realizar el análisis de tendencias empleando gráficos de control para los análisis. Si se detecta la existencia de puntos que exceden los límites de control se interrumpe el análisis hasta resolver el problema que puede incluir la calibración del equipo.
Cada vez que se realiza la actividad de control, el Profesional Técnico Responsable revisa los conceptos técnicos resultantes para verificar el cumplimiento de la norma de emisión. En caso de detectar incumplimientos de la norma, se da inicio al proceso sancionatorio correspondiente.
Cada vez que se utiliza el equipo isocinético, el Profesional Técnico de Apoyo de fuentes fijas codifica las muestras de manera que no involucren los datos del tercero para evitar conflicto de intereses o favorecimiento del tercero. Si se detecta que el tercero fue favorecido con información privilegiada se adelantan los trámites para interponer los procesos disciplinarios correspondientes.</t>
  </si>
  <si>
    <t>SISTEMA INTEGRADO DE GESTIÓN</t>
  </si>
  <si>
    <t>Posibilidad de perder las certificaciones de los estándares ISO 9001:2015, OHSAS 18001:2017 e ISO 14001:2015</t>
  </si>
  <si>
    <t>Posibilidad de que la Implementación de MIPG no contribuya al  cumplimiento de los objetivos estratégicos de la Entidad.</t>
  </si>
  <si>
    <t>No registro oportuno y eficaz de información para  el maximo aprovechamiento de la capacidad del aplicativo.</t>
  </si>
  <si>
    <t>La subsecretaria General y de Control Disciplinario a traves de su grupo del Sistema Integrado de Gestión-SIG, convoca mensualmente a los Servidores Públicos y Contratistas de la Entidad a jornadas de sensibilización y capacitación para fortalacer, mantener y mejorar la implementación de los sistemas de Gestión adoptados en el marco de MIPG.
Cuando se detectan debilidades en la implementación a traves de auditorías internas, externas o de los seguimientos de la segunda línea de defensa, se formulan acciones que se documentan en el aplicativo Isolución y que son objeto de evaluación.</t>
  </si>
  <si>
    <t>La Subsecretaria General y de Control Disciplinario a traves de su grupo del Sistema Integrado de Gestión-SIG, realiza de manera mensual y trimestral el seguimiento a las acciones planteadas en el  Plan de adecuación y sostenibilidad del MIPG de la SDA 2019 (publicado 28022019).  La primera linea de defensa realiza el segumiento a traves de una reunión mensual con todo el euipo de trabajo, verificando las acciones asociadas al proceso del SIG y Subsecretaria. La segunda linea defensa es ejecutada por cada uno de los profesionales del SIG, según el proceso a cargo, mediante mesas de trabajo con cada uno de los enlaces de los procesos asignados.  Adicionalmente, mediante las revisiones en comite Institucuional de Gestión y Desempeño al cual asisten los directivos de la Secretaria de manera periodica, se realiza la verificación del estado de avance de las metas institucionales que aportan al cumplimiento de los objetivos estrategicos lo cual se documenta mediante actas de reunión.
En caso de presentarse una desviación o rezago.</t>
  </si>
  <si>
    <t>Los enlaces Sig de cada uno de los procesos registran la información documental de los avances de la gestión operacional en el módulo correspondiente del aplicativo cada vez que se requiera, con el propósito de contar con la información insumo para el seguimiento, monitoreo y evaluación por parte de la SGCD y la OCI.
En el caso de presentarse errores, necesidades de ajuste o cambios en la información registrada el usuario o enlace SIG registra la novedad o el caso a través de la mesa de ayuda, el cual es asignado a un responsable para su gestión y trámite correspondiente; a través del correo electrónico el usuario recibe el registro de la novedad y el avance de la solución que culmina con una encuesta de percepción del servicio tecnológico.</t>
  </si>
  <si>
    <t xml:space="preserve">Monitorear los aplicativos y sistemas de información.
Contar con el soporte y asistencia para el mantenimiento de red eléctrica, planta diésel, UPS y sistema de aire acondicionado.
Mantener vigente y con cobertura 7x24 los servicios integrales de Datacenter con el </t>
  </si>
  <si>
    <t>Implementar paulatimante los controles del Anexo A de la Norma ISO27001 priorizados, de acuerdo con el grado de mandurez de la entidad, los lineamientos dados por el MINTIC y Alta Consejería para las TIC, para el Subsistema de Seguridad de la Información SGSI.</t>
  </si>
  <si>
    <t>Desarrollar los instrumentos de percepción y medición de los niveles de adopción y apropiación de servicios de TI</t>
  </si>
  <si>
    <t>Adopción e implementacion del gobierno y gestión de datos</t>
  </si>
  <si>
    <t xml:space="preserve">Adopción e implementación del procedimiento de arquitectura empresarial para la SDA </t>
  </si>
  <si>
    <t>Adelantar las investigaciones preliminares de manera preventiva relacionado con el uso indebido de la información, teniendo en cuenta las pruebas que se puedan presentar, entre ellas la trazabilidad de los sistemas de información.</t>
  </si>
  <si>
    <t>El auxiliar administrativo de la Subdirección Contractual hace firmar la Planilla de control al entregar actos administrativos para elaborar CRP, cada vez que entrega uno , en caso de verificar que alguno no se ha relacionado, se realiza su inclusión.</t>
  </si>
  <si>
    <t>Socializar al inicio de la vigencia el cronograma interno pare el registro de las transacciones en el sistema contable de la entidad, para que los profesionales integrantes del equipo contable realicen oportunamente los reconocimientos contables requeridos.</t>
  </si>
  <si>
    <t>Llevar un control de los actos administrativos entregados a la Subdirección Financiera para el Registro presupuestal.</t>
  </si>
  <si>
    <t>SERVICIO A LA CIUDADNÍA</t>
  </si>
  <si>
    <t>Manejo de informacion privilegiada para beneficio de un tercero</t>
  </si>
  <si>
    <t>Incumplimiento con los estándares establecidos, tales como, calidad, oportunidad, confiabilidad y veracidad, en lo que respecta a la atención a la ciudadania y la Política Pública Distrital de Servicio a la Ciudadaní</t>
  </si>
  <si>
    <t xml:space="preserve">Incumplimiento en la oportunidad, claridad, calidez y coherencia en las respuestas emitidas por las diferentes areas misionales  a los derechos de petición. </t>
  </si>
  <si>
    <t>COMUNICACIONES</t>
  </si>
  <si>
    <t>Divulgación de información errada, inoportuna o no autorizada sobre la gestión de la SDA a los públicos de interés internos y/o externos.</t>
  </si>
  <si>
    <t>El profesional de la OAC responsable de elaborar un comunicado de prensa, un documento, una pieza audiovisual, gráfica o una campaña, revisa cada vez que se requiere el contenido, datos e información conjuntamente con la dependencia solicitante para la aprobación de su publicación en los canales de comunicación con los que cuenta la SDA (internos o externos), medios de comunicación, periodistas  y redes sociales. Si se generan documentos periodísticos o piezas con información errada, inmediatamente se corrige el error y se envían nuevamente a las dependencias para recibir un aprobado final para la difusión. La ejecución del control se realiza a través de registros documentales de sorporte como correos electrónicos y plataformas de mensajería como Whatsapp y Hangouts (Gmail).</t>
  </si>
  <si>
    <t>D</t>
  </si>
  <si>
    <t xml:space="preserve">Realizar una prueba piloto para verificar la eficacia del control, en la que se evidencie la trazabilidad de las acciones establecidas.
Definir criterios de calidad y oportunidad en los productos periodísticos con destino a los públicos externos, como herramienta adicional de control para los profesionales de la OAC. </t>
  </si>
  <si>
    <t>OFICINA ASESORA DE COMUNICACIONES</t>
  </si>
  <si>
    <t>GESTIÓN ADMINISTRATIVA</t>
  </si>
  <si>
    <t>GESTIÓN TECNÓLOGICA</t>
  </si>
  <si>
    <t>GESTIÓN CONTRACTUAL</t>
  </si>
  <si>
    <t>"El profesional o técnico de la Dirección de Gestión Corporativa efectúa la toma física de inventario anualmente de los bienes de la entidad, la cual se registra en el formato 126PA04-PR06-F-1, y coloca una marca en cada bien, posteriormente se coteja la toma física de inventario contra los registros del software de almacén. Si existen diferencias, se realiza un segundo conteo y se efectúa la conciliación para determinar los elementos faltantes y verificar en dónde se encuentran o por qué no fueron ubicados."</t>
  </si>
  <si>
    <t>GESTIÓN FINANCIERA</t>
  </si>
  <si>
    <t>Cada vez que se identifica una falla en el monitoreo, el Profesional Técnico de Apoyo del RMCAB realiza el reporte y seguimiento en el Software Gestor. Los Profesionales Técnicos de Apoyo realizan la verificación correspondiente y determinan la necesidad de realizar actividades de mantenimiento correctivo necesarias para restablecer el monitoreo. Cuando se detecten casos de interrupciones  relevantes en el monitoreo de Calidad del Aire en Bogotá, se registran las novedades en los informes periódicos aprobados por el Subdirector de Calidad del Aire, Auditiva y Visual los cuales se publican en el sitio web url http://rmcab.ambientebogota.gov.co/home/map. Adicionalmente, de manera mensual se reportan los trabajos no conformes los cuales quedan registrados en el módulo MECI menú autoevaluación de control y gestión - Informes Producto No Conforme del aplicativo ISOLUCION.</t>
  </si>
  <si>
    <t>El Profesional Técnico de Apoyo del RMCAB elabora el informe de porcentaje de captura y validación de datos mensual con fin de confirmar si los datos resultantes del monitoreo son confiables, representativos y de calidad. Otro de los profesionales técnicos de apoyo del RMCAB recibe el reporte Excel de datos validados y prepara el Informe de Calidad del Aire en Bogotá teniendo en cuenta el período de tiempo a analizar, el cual es revisado por un profesional técnico responsable y aprobado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</si>
  <si>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Cada vez que se requiere la consulta, préstamo o devolución de expedientes, el grupo de expedientes diligencia el formato “Solicitud de consulta, préstamo o devolución de expedientes” así como la actualización del módulo de expedientes del aplicativo FOREST con el propósito de dejar el registro trazable de las personas que han consultado cada expediente. Al momento de la devolución se realiza la verificación de la tipología documental del expediente y en caso de encontrarlo incompleto o devuelto en condiciones irregulares se devuelve al servidor público para que entregue completa la documentación, de lo cual se deja el registro correspondiente y se informa a la Directora de Control Ambiental sobre aquellos casos en que el expediente se haya extraviado o haya sido devuelto en condiciones irregulares.</t>
  </si>
  <si>
    <t>Cada vez que un ciudadano requiere asesoria en los diferentes canales de atención para acceder a los trámites y/o servicios de la Entidad, el servidor del grupo de Servicio a la Ciudadanía registra los datos en el formato de control de atencion. En  caso  que el ciudadano solicite referencias de personas  naturales y/o juridicas para realizar un trámite o servicio ante la Secretaria Distrital de Ambiente, el servidor registra la novedad en el campo de observaciones  del formato citado y se tratan los casos en la reunion de autoevaluacion de la primera linea de defensa, los cuales quedan documentadas en actas. Adicionalmente si se detecta que el ciudadano conoce informacion que no ha sido notificada y/o entregada oficialmente se registra en el formato la novedad y se  informa a la Coordinacion la cual hará un analisis previo y caso de ser pertinente remite un correo electronico al jefe del area.</t>
  </si>
  <si>
    <t xml:space="preserve"> 
Cada vez que el ciudadano ingresa a la SDA toma un turno digital, en el cual se monitorea la hora de llegada y el tramite y/o servicio requerido; en cada una de las trece terminales de la sede principal se visualiza el tiempo y la cantidad de ciudadanos en espera;  en caso de superar los 15 minutos maximos de espera establecidos de acuerdo con el modelo de servicio, el turno torna color naranja y el profesional de apoyo a la coordinación lo  prioriza para su llamado. Una vez finaliza la atencion por parte de los servidores, los ciudadanos tienen a disposicion un modulo de encuestas automatizado permanente en el horario de atencion por la SDA y la Alcaldia con el fin de evaluar el nivel de percepcion y satisfaccion ciudadana. Las encuestas son tabuladas y graficadas automaticamente y el profesional de apoyo a la coordinación mensualmente descarga esta informacion de cada uno de los puntos de atencion y lo remite al profesional administrativo para la consolidacion del informe de percepcion y satisfaccion ciudadana el cual es revisado por la coordinacion del grupo de Servicio al Ciudadano. </t>
  </si>
  <si>
    <t xml:space="preserve">
Cada vez que ingresa una PQRSF por cualquiera de los canales de atención los Servidores del grupo de Servicio a la Ciudadania realizan la radicacion correspondiente en el sistema Forest y automaticamente se direcciona al grupo de PQRSF y éste asigna la solicitud al proceso competente para dar el trámite correspondiente.  Semanalmente el grupo de PQRSF remite  una alerta preventiva e informativa via correo electronico con la informacion de las solicitudes pendientes por tramitar. La Subsecretara General y de Control Disciplinario  presenta un informe mes vencido que muestra el porcentaje de cumplimiento junto con las desviaciones las cuales se presentan en el  Comite Institucional de Gestión y Desempeño sobre la gestion de las PQRSF. Adicionalmente, la Oficina de Control Interno presenta un informe semestral de la gestion realizada por los diferentes procesos de la Entidad, dando observaciones y recomendaciones pertinentes, las cuales son presentadas en el Comite Institucional de Coordinación de Control Interno. </t>
  </si>
  <si>
    <t>El gestor local ambiental adelanta la secretaria técnica de la Comisión Ambiental Local, que es la instancia de coordinación que articulará las acciones de los actores estratégicos de la localidad hacia el fortalecimiento de la gestión ambiental local, buscando el mejoramiento de las condiciones ambientales y, por lo tanto, el mejoramiento de la calidad de vida de los habitantes. Esta CAL se desarrollará mínimo 6 veces al año en  las 20 localidades del D.C. y se diligenciará acta de reunión en el formato PM01-PR05-M1, en donde quedan establecidos los compormisos y los resultados de las acciones adelantadas. Se convocará a los actores sociales mediante correo electrónico. En caso de no contar con el quorum requerido, se convocará a una nueva reunión.</t>
  </si>
  <si>
    <t>El educador ambiental recibe la solicitud de acciones de educación ambiental a través del formato "PM01-PR10-F1 Solicitud de acciones de educación ambiental"  la cual es recibida por la Jefe de la Oficina de Participación, Educación y Localidadesy asignadaal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En el caso de detectar fallas o insuficiencia en el nivel de adquisición de  conocimientos, se refuerza mediante acciones complementarias</t>
  </si>
  <si>
    <t xml:space="preserve">Todos los conceptos jurídicos y/o conceptos de viabilidad jurídica proyectados por los abogados asignados son revisados y aprobados por el Coordinador del grupo y la Directora Legal Ambiental, con el fin de identificar facultades, vigencia de las normas, redacción, ortografía y la legalidad del mismo, en caso detectar algún error, se devuelve mediante el aplicativo de correspondencia al abogado para su corrección.    </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</si>
  <si>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Gestión del abogado para obtener la información o documentos requeridos mediante memorandos, requerimientos  y seguimiento personalizado
</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</si>
  <si>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</si>
  <si>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 xml:space="preserve">El Ingeniero desarrollador en conjunto con el usuario, realiza pruebas y validación del procedimiento o nuevas funcionalidades sistematizadas en el sistema de información ambiental Forest, conforme a los requerimientos de TI solicitados a demanda por los usuarios de las dependencias misionales de la SDA.
El equipo administrador de infraestructura monitorear diariamente la capacidad y disponibilidad de la infraestructura tecnológica de la entidad mediante herramientas de CACTI, NAGIOSXI, y reporta un informe mensual de la disponibilidad de los servicios de TI.
El equipo de soporte técnico, realiza el mantenimiento preventivo de hardware, partiendo de una programación y socialización del cronograma, ejecutando las actividades propias de mantenimiento de hardware con base en una lista de chequeo y posterior registro del mantenimiento realizado en las hojas de vida de los equipos.
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
El administrador de bases de datos (DBA) realizar revisión y mantenimiento del motor de base de datos ORACLE y otros almacenes de datos de los sistemas de información de la entidad, con una periodicidad diaria y realizando las respectivas copias de respaldo.
El equipo de soporte de la mesa de servicios, evalúa y clasifica las solicitudes de servicios de TI diariamente, y designa un responsable para el escalamiento de nivel de servicio, a fin de solucionar o atender el requerimiento o incidente, conforme al registro de requerimientos de TI por parte de los usuarios.   
El equipo de infraestructura y de comunicaciones verifica diariamente, el procesamiento de los diferentes servicios de TI y la disponibilidad del canal de la ETB, alertas y ticket a la etb para solucionar
</t>
  </si>
  <si>
    <t>El oficial de seguridad de la información gestiona la adopción y apropiación de politicas especificas de gestión de seguridad de la información, conforme al plan de trabajo.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El oficial de seguridad gestiona los incidentes a través de la Mesa de Servicios que afecten la operación de los servicios de tecnologías de la información- servicios TI y la seguridad de los activos de información de la Secretaría Distrital de Ambiente - SDA, conforme al registro de incidentes y requerimiento de seguridad de la información reportadas a través de la Mesa de Servicios.
El oficial de seguridad realizar monitoreo permanente de posibles vulnerabilidad y fallas de red y en los  equipos móviles de la SDA , a través de herramientas tecnológicas (Tenable y Airwatch), monitoreo y verificación de elementos de información a través de la herramienta perimentrales de seguridad de la información con una periodicidad semanal.
El equipo de soporte técnico revisa que se mantenga activa y en funcionamiento la herramienta del Antivirus, entre otros aspectos, conforme a los planes de mantenimiento preventivo y correctivo que se programen en la entidad.</t>
  </si>
  <si>
    <t>El equipo de soporte técnico revisa que se mantenga activa y en funcionamiento la herramienta del Antivirus, entre otros aspectos, conforme a los planes de mantenimiento preventivo y correctivo que se programen en la entidad.
El coordinador temático promueve el uso y apropiación mediante capacitación y socialización de manejo y funcionamiento de los sistemas de información, de acuerdo con las programaciones o citaciones que se convoquen, además realiza una evaluación aleatoriamente sobre la capacitación. De no participar en las reuniones se realiza otros mecanismos de apropiación de las herramientas como ayudas audiovisuales o piezas comunicativas.
El equipo de seguridad de información desarrolla las acciones comprendidas de acuerdo con la necesidades identificadas o  a lo programado en el plan de capacitación y sensibilización en seguridad de la información de la SDA para la vigencia. De no participar en los espacios convocados en el marco del plan de capacitación y sensibilización del SGSI se realiza otros mecanismos de apropiación de seguridad de la información como ayudas audiovisuales o piezas comunicativas.</t>
  </si>
  <si>
    <t>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página web. Para subsanar la desactualización si se presenta una desviación con  el desarrollo de mecanismo de intercambio de información con otros sistemas de información y el Forest, se estandariza y comparte la información de un lenguaje común.</t>
  </si>
  <si>
    <t>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evaluan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
El equipo asesor de TI diseña y aplica herramientas de autoevaluación y seguimiento trimestral al Plan Estratégico de Tecnologías de la Información - PETI.</t>
  </si>
  <si>
    <t xml:space="preserve">El grupo de infraestructura de TI mantiene la regla de cambio de contraseña automáticamente cada 30 días con el directorio activo de la entidad, a fin de que garantizar la autenticación del usuario que accesa al Sistema de información ambiental.
Contar con el log o historial de log o registro del sistema de información Forest, para verificar los eventos de trazabilidad de las actividades ejecutadas  y demás acciones realizadas por cada usuario, como lo son participación o consulta de procesos y proyección de documentos.
El Coordinador del Sistema de información forest verifica el estado de los procesos activos en el sistema, antes de dar el paz y salvo del servidor público, conforme al procedimiento PA08-PR05 de gestión contractual, así mismo se basa en el último reporte de las actividades ejecutadas en el último mes por el usuario y verifica los procesos trasladados, a fin de determinar su cumplimiento de las tareas asignadas en el Forest y si están cuentan con autorización de traslado por el jefe inmediato. De presentarse un desvió se finaliza o desactiva un proceso creado en este sistema, con la verificación previa de un registro de solicitud en la mesa de servicios y una evaluación de la justificación informada en el ticket, para determinar si procede o no el cierre del proceso
</t>
  </si>
  <si>
    <t>corrupción</t>
  </si>
  <si>
    <t>Corrupción</t>
  </si>
  <si>
    <t>Gestión</t>
  </si>
  <si>
    <t>CLASE DE RIESGO</t>
  </si>
  <si>
    <t>MAPA DE RIESGOS DE GESTIÓN Y DE CORRUPCIÓN - SECRETARIA DISTRITAL DE AMBIENTE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</si>
</sst>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2"/>
      <color rgb="FF27285D"/>
      <name val="Tahoma"/>
      <family val="2"/>
    </font>
    <font>
      <b/>
      <sz val="9"/>
      <name val="Tahoma"/>
      <family val="2"/>
    </font>
    <font>
      <b/>
      <sz val="12"/>
      <name val="Arial"/>
      <family val="2"/>
    </font>
    <font>
      <sz val="11"/>
      <color theme="0"/>
      <name val="Arial"/>
      <family val="2"/>
    </font>
    <font>
      <b/>
      <sz val="11"/>
      <name val="Arial"/>
      <family val="2"/>
    </font>
    <font>
      <sz val="10"/>
      <color theme="0"/>
      <name val="Arial"/>
      <family val="2"/>
    </font>
    <font>
      <sz val="10"/>
      <color theme="3" tint="-0.499984740745262"/>
      <name val="Arial"/>
      <family val="2"/>
    </font>
    <font>
      <b/>
      <sz val="12"/>
      <color theme="3" tint="-0.499984740745262"/>
      <name val="Arial"/>
      <family val="2"/>
    </font>
    <font>
      <sz val="12"/>
      <color theme="3" tint="-0.499984740745262"/>
      <name val="Arial"/>
      <family val="2"/>
    </font>
    <font>
      <sz val="12"/>
      <color theme="0"/>
      <name val="Arial"/>
      <family val="2"/>
    </font>
    <font>
      <b/>
      <sz val="12"/>
      <color theme="0"/>
      <name val="Arial"/>
      <family val="2"/>
    </font>
    <font>
      <sz val="12"/>
      <name val="Arial"/>
      <family val="2"/>
    </font>
    <font>
      <b/>
      <sz val="11"/>
      <color theme="0"/>
      <name val="Arial"/>
      <family val="2"/>
    </font>
    <font>
      <b/>
      <sz val="9"/>
      <color indexed="81"/>
      <name val="Tahoma"/>
      <family val="2"/>
    </font>
    <font>
      <sz val="9"/>
      <color indexed="81"/>
      <name val="Tahoma"/>
      <family val="2"/>
    </font>
    <font>
      <sz val="11"/>
      <color indexed="81"/>
      <name val="Tahoma"/>
      <family val="2"/>
    </font>
  </fonts>
  <fills count="10">
    <fill>
      <patternFill patternType="none"/>
    </fill>
    <fill>
      <patternFill patternType="gray125"/>
    </fill>
    <fill>
      <patternFill patternType="solid">
        <fgColor theme="6" tint="0.79998168889431442"/>
        <bgColor indexed="64"/>
      </patternFill>
    </fill>
    <fill>
      <patternFill patternType="solid">
        <fgColor theme="3" tint="-0.499984740745262"/>
        <bgColor indexed="64"/>
      </patternFill>
    </fill>
    <fill>
      <patternFill patternType="solid">
        <fgColor indexed="22"/>
        <bgColor indexed="64"/>
      </patternFill>
    </fill>
    <fill>
      <patternFill patternType="solid">
        <fgColor theme="8" tint="0.59999389629810485"/>
        <bgColor indexed="64"/>
      </patternFill>
    </fill>
    <fill>
      <patternFill patternType="solid">
        <fgColor theme="6" tint="-0.249977111117893"/>
        <bgColor indexed="64"/>
      </patternFill>
    </fill>
    <fill>
      <patternFill patternType="solid">
        <fgColor theme="0"/>
        <bgColor indexed="64"/>
      </patternFill>
    </fill>
    <fill>
      <patternFill patternType="solid">
        <fgColor theme="9"/>
        <bgColor indexed="64"/>
      </patternFill>
    </fill>
    <fill>
      <patternFill patternType="solid">
        <fgColor theme="5"/>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88">
    <xf numFmtId="0" fontId="0" fillId="0" borderId="0" xfId="0"/>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7" xfId="0" applyFont="1" applyFill="1" applyBorder="1" applyAlignment="1">
      <alignment vertical="center" wrapText="1"/>
    </xf>
    <xf numFmtId="0" fontId="4" fillId="3" borderId="6" xfId="0" applyFont="1" applyFill="1" applyBorder="1" applyAlignment="1">
      <alignment horizontal="center" vertical="center"/>
    </xf>
    <xf numFmtId="0" fontId="5" fillId="0" borderId="6" xfId="0" applyFont="1" applyFill="1" applyBorder="1" applyAlignment="1" applyProtection="1">
      <alignment horizontal="center" vertical="center" wrapText="1"/>
    </xf>
    <xf numFmtId="0" fontId="6" fillId="3" borderId="6" xfId="0" applyFont="1" applyFill="1" applyBorder="1" applyAlignment="1">
      <alignment horizontal="justify" vertical="center"/>
    </xf>
    <xf numFmtId="0" fontId="6" fillId="3" borderId="6" xfId="0" applyFont="1" applyFill="1" applyBorder="1" applyAlignment="1" applyProtection="1">
      <alignment horizontal="center" vertical="center"/>
      <protection locked="0"/>
    </xf>
    <xf numFmtId="0" fontId="6" fillId="3" borderId="6" xfId="0" applyFont="1" applyFill="1" applyBorder="1" applyAlignment="1">
      <alignment horizontal="center" vertical="center"/>
    </xf>
    <xf numFmtId="0" fontId="4" fillId="3" borderId="13" xfId="0" applyFont="1" applyFill="1" applyBorder="1" applyAlignment="1" applyProtection="1">
      <alignment vertical="center" wrapText="1"/>
      <protection locked="0"/>
    </xf>
    <xf numFmtId="0" fontId="4"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0" borderId="17" xfId="0" applyFont="1" applyFill="1" applyBorder="1" applyAlignment="1" applyProtection="1">
      <alignment horizontal="center" vertical="center" wrapText="1"/>
    </xf>
    <xf numFmtId="0" fontId="7" fillId="0" borderId="0" xfId="0" applyFont="1"/>
    <xf numFmtId="0" fontId="0" fillId="6" borderId="17" xfId="0" applyFill="1" applyBorder="1" applyAlignment="1" applyProtection="1">
      <alignment horizontal="center" vertical="center" wrapText="1"/>
      <protection locked="0"/>
    </xf>
    <xf numFmtId="0" fontId="9" fillId="0" borderId="0" xfId="0" applyFont="1"/>
    <xf numFmtId="0" fontId="10" fillId="0" borderId="0" xfId="0" applyFont="1"/>
    <xf numFmtId="0" fontId="6" fillId="3" borderId="20" xfId="0" applyFont="1" applyFill="1" applyBorder="1" applyAlignment="1">
      <alignment horizontal="center" vertical="center" wrapText="1"/>
    </xf>
    <xf numFmtId="0" fontId="10" fillId="0" borderId="6" xfId="0" applyFont="1" applyBorder="1"/>
    <xf numFmtId="0" fontId="12" fillId="0" borderId="6" xfId="0" applyFont="1" applyBorder="1" applyAlignment="1">
      <alignment vertical="center" wrapText="1"/>
    </xf>
    <xf numFmtId="0" fontId="13" fillId="3" borderId="7" xfId="0" applyFont="1" applyFill="1" applyBorder="1" applyAlignment="1" applyProtection="1">
      <alignment vertical="center" wrapText="1"/>
    </xf>
    <xf numFmtId="0" fontId="12" fillId="0" borderId="6" xfId="0" applyFont="1" applyBorder="1" applyAlignment="1">
      <alignment horizontal="center" vertical="center" wrapText="1"/>
    </xf>
    <xf numFmtId="0" fontId="9" fillId="0" borderId="6" xfId="0" applyFont="1" applyBorder="1"/>
    <xf numFmtId="49" fontId="0" fillId="8" borderId="6" xfId="0" applyNumberFormat="1" applyFill="1" applyBorder="1" applyAlignment="1" applyProtection="1">
      <alignment horizontal="center" vertical="center"/>
    </xf>
    <xf numFmtId="49" fontId="0" fillId="8" borderId="6" xfId="0" applyNumberFormat="1" applyFill="1" applyBorder="1" applyAlignment="1" applyProtection="1">
      <alignment horizontal="center" vertical="center" wrapText="1"/>
    </xf>
    <xf numFmtId="0" fontId="0" fillId="0" borderId="0" xfId="0" applyAlignment="1">
      <alignment horizontal="left"/>
    </xf>
    <xf numFmtId="0" fontId="3" fillId="5" borderId="6" xfId="0" applyFont="1" applyFill="1" applyBorder="1" applyAlignment="1">
      <alignment horizontal="left" vertical="center" wrapText="1"/>
    </xf>
    <xf numFmtId="0" fontId="3" fillId="5" borderId="6" xfId="0" applyFont="1" applyFill="1" applyBorder="1" applyAlignment="1">
      <alignment horizontal="left" wrapText="1"/>
    </xf>
    <xf numFmtId="0" fontId="8" fillId="5" borderId="6" xfId="0" applyFont="1" applyFill="1" applyBorder="1" applyAlignment="1">
      <alignment horizontal="left" vertical="center" wrapText="1"/>
    </xf>
    <xf numFmtId="0" fontId="0" fillId="0" borderId="0" xfId="0" applyAlignment="1">
      <alignment horizontal="center"/>
    </xf>
    <xf numFmtId="0" fontId="6" fillId="3" borderId="6" xfId="0" applyFont="1" applyFill="1" applyBorder="1" applyAlignment="1">
      <alignment horizontal="justify" vertical="top" wrapText="1"/>
    </xf>
    <xf numFmtId="0" fontId="6" fillId="3" borderId="6" xfId="0" applyFont="1" applyFill="1" applyBorder="1" applyAlignment="1">
      <alignment horizontal="justify" vertical="center" wrapText="1"/>
    </xf>
    <xf numFmtId="0" fontId="5" fillId="9" borderId="6" xfId="0" applyFont="1" applyFill="1" applyBorder="1" applyAlignment="1" applyProtection="1">
      <alignment horizontal="center" vertical="center" wrapText="1"/>
    </xf>
    <xf numFmtId="0" fontId="4" fillId="3" borderId="7"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6" xfId="0" applyFont="1" applyFill="1" applyBorder="1" applyAlignment="1">
      <alignment horizontal="left" vertical="center" wrapText="1"/>
    </xf>
    <xf numFmtId="0" fontId="4" fillId="3" borderId="7" xfId="0" quotePrefix="1" applyFont="1" applyFill="1" applyBorder="1" applyAlignment="1">
      <alignment horizontal="left" vertical="top" wrapText="1"/>
    </xf>
    <xf numFmtId="0" fontId="6" fillId="3" borderId="6" xfId="0" applyFont="1" applyFill="1" applyBorder="1" applyAlignment="1">
      <alignment vertical="top" wrapText="1"/>
    </xf>
    <xf numFmtId="0" fontId="3" fillId="5" borderId="18" xfId="0" applyFont="1" applyFill="1" applyBorder="1" applyAlignment="1">
      <alignment horizontal="left" vertical="center" wrapText="1"/>
    </xf>
    <xf numFmtId="0" fontId="6" fillId="3" borderId="0" xfId="0" applyFont="1" applyFill="1" applyBorder="1" applyAlignment="1">
      <alignment horizontal="center" vertical="center"/>
    </xf>
    <xf numFmtId="0" fontId="3" fillId="7" borderId="18" xfId="0" applyFont="1" applyFill="1" applyBorder="1" applyAlignment="1">
      <alignment horizontal="left" vertical="center" wrapText="1"/>
    </xf>
    <xf numFmtId="0" fontId="4" fillId="7" borderId="0" xfId="0" applyFont="1" applyFill="1" applyBorder="1" applyAlignment="1">
      <alignment horizontal="center" vertical="center" wrapText="1"/>
    </xf>
    <xf numFmtId="0" fontId="4" fillId="7" borderId="0" xfId="0" applyFont="1" applyFill="1" applyBorder="1" applyAlignment="1">
      <alignment vertical="center" wrapText="1"/>
    </xf>
    <xf numFmtId="0" fontId="5" fillId="7" borderId="0" xfId="0" applyFont="1" applyFill="1" applyBorder="1" applyAlignment="1" applyProtection="1">
      <alignment horizontal="center" vertical="center" wrapText="1"/>
    </xf>
    <xf numFmtId="0" fontId="6" fillId="7" borderId="0" xfId="0" applyFont="1" applyFill="1" applyBorder="1" applyAlignment="1">
      <alignment horizontal="center" vertical="center" wrapText="1"/>
    </xf>
    <xf numFmtId="0" fontId="6" fillId="7" borderId="0" xfId="0" applyFont="1" applyFill="1" applyBorder="1" applyAlignment="1">
      <alignment horizontal="center" vertical="center"/>
    </xf>
    <xf numFmtId="49" fontId="0" fillId="7" borderId="0" xfId="0" applyNumberFormat="1" applyFill="1" applyBorder="1" applyAlignment="1" applyProtection="1">
      <alignment horizontal="center" vertical="center" wrapText="1"/>
    </xf>
    <xf numFmtId="0" fontId="4" fillId="3" borderId="6" xfId="0" applyFont="1" applyFill="1" applyBorder="1" applyAlignment="1">
      <alignment horizontal="center" vertical="center" wrapText="1"/>
    </xf>
    <xf numFmtId="0" fontId="4" fillId="3" borderId="6" xfId="0" applyFont="1" applyFill="1" applyBorder="1" applyAlignment="1">
      <alignment vertical="center" wrapText="1"/>
    </xf>
    <xf numFmtId="0" fontId="2" fillId="4" borderId="6"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4" fillId="3" borderId="7" xfId="0" quotePrefix="1" applyFont="1" applyFill="1" applyBorder="1" applyAlignment="1">
      <alignment horizontal="center" vertical="center" wrapText="1"/>
    </xf>
    <xf numFmtId="0" fontId="4" fillId="3" borderId="6" xfId="0" quotePrefix="1" applyFont="1" applyFill="1" applyBorder="1" applyAlignment="1">
      <alignment horizontal="center" vertical="center" wrapText="1"/>
    </xf>
    <xf numFmtId="0" fontId="6" fillId="3" borderId="6" xfId="0" quotePrefix="1" applyFont="1" applyFill="1" applyBorder="1" applyAlignment="1">
      <alignment horizontal="center" vertical="center" wrapText="1"/>
    </xf>
    <xf numFmtId="0" fontId="6" fillId="3" borderId="20" xfId="0" quotePrefix="1" applyFont="1" applyFill="1" applyBorder="1" applyAlignment="1">
      <alignment horizontal="center" vertical="center" wrapText="1"/>
    </xf>
    <xf numFmtId="0" fontId="0" fillId="7" borderId="18" xfId="0" applyFill="1" applyBorder="1" applyAlignment="1">
      <alignment horizontal="center" vertical="center"/>
    </xf>
    <xf numFmtId="0" fontId="0" fillId="7" borderId="0" xfId="0" applyFill="1" applyBorder="1" applyAlignment="1">
      <alignment horizontal="center" vertical="center"/>
    </xf>
    <xf numFmtId="0" fontId="0" fillId="7" borderId="19" xfId="0" applyFill="1" applyBorder="1" applyAlignment="1">
      <alignment horizontal="center" vertical="center"/>
    </xf>
    <xf numFmtId="0" fontId="11" fillId="7" borderId="18" xfId="0" applyFont="1" applyFill="1" applyBorder="1" applyAlignment="1">
      <alignment horizontal="center"/>
    </xf>
    <xf numFmtId="0" fontId="11" fillId="7" borderId="0" xfId="0" applyFont="1" applyFill="1" applyBorder="1" applyAlignment="1">
      <alignment horizontal="center"/>
    </xf>
    <xf numFmtId="0" fontId="11" fillId="7" borderId="19" xfId="0" applyFont="1" applyFill="1" applyBorder="1" applyAlignment="1">
      <alignment horizontal="center"/>
    </xf>
    <xf numFmtId="0" fontId="10" fillId="7" borderId="18" xfId="0" applyFont="1" applyFill="1" applyBorder="1" applyAlignment="1">
      <alignment horizontal="center"/>
    </xf>
    <xf numFmtId="0" fontId="10" fillId="7" borderId="0" xfId="0" applyFont="1" applyFill="1" applyBorder="1" applyAlignment="1">
      <alignment horizontal="center"/>
    </xf>
    <xf numFmtId="0" fontId="10" fillId="7" borderId="19" xfId="0" applyFont="1" applyFill="1" applyBorder="1" applyAlignment="1">
      <alignment horizontal="center"/>
    </xf>
    <xf numFmtId="0" fontId="8" fillId="7" borderId="18" xfId="0" applyFont="1" applyFill="1" applyBorder="1" applyAlignment="1">
      <alignment horizontal="center"/>
    </xf>
    <xf numFmtId="0" fontId="8" fillId="7" borderId="0" xfId="0" applyFont="1" applyFill="1" applyBorder="1" applyAlignment="1">
      <alignment horizontal="center"/>
    </xf>
    <xf numFmtId="0" fontId="8" fillId="7" borderId="4" xfId="0" applyFont="1" applyFill="1" applyBorder="1" applyAlignment="1">
      <alignment horizontal="center"/>
    </xf>
    <xf numFmtId="0" fontId="8" fillId="7" borderId="19" xfId="0" applyFont="1" applyFill="1" applyBorder="1" applyAlignment="1">
      <alignment horizontal="center"/>
    </xf>
    <xf numFmtId="0" fontId="3" fillId="7" borderId="18"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9" fillId="0" borderId="0" xfId="0" applyFont="1" applyAlignment="1">
      <alignment horizontal="center"/>
    </xf>
    <xf numFmtId="0" fontId="0" fillId="0" borderId="21" xfId="0"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2" fillId="4" borderId="8" xfId="0" applyFont="1" applyFill="1" applyBorder="1" applyAlignment="1" applyProtection="1">
      <alignment horizontal="left" vertical="center" wrapText="1"/>
    </xf>
    <xf numFmtId="0" fontId="2" fillId="4" borderId="8"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5"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cellXfs>
  <cellStyles count="1">
    <cellStyle name="Normal" xfId="0" builtinId="0"/>
  </cellStyles>
  <dxfs count="170">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bernal/Desktop/RIESGOS%202019/MATRIZ%20CONSOLIDADA-RIESGOS%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rolina.bernal/Downloads/RIESGOS%20PROCESO%20GESTION%20FINANCIERA%20CON%20SEGUIMIENTO%202&#176;%20TRIMESTRE%20201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rolina.bernal/Downloads/HERRAMIENTA%20DE%20RIESGOS%20GR%20FINANICEROS%20ENE-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arolina.bernal/Downloads/HERRAMIENTA%20DE%20RIESGOS%20SDA%20GTH%20REVISADO%2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rolina.bernal/Downloads/HERRAMIENTA%20DE%20RIESGOS%20ECS%2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arolina.bernal/Desktop/RIESGOS%202019/SEGUIMIENTOS%20RIESGOS/SEGUIMIENTO%202/MAPAS%20DE%20RIESGO/Herramienta%20de%20riesgos%20Evaluaci&#243;n%20Control%20y%20Seguimient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rolina.bernal/Desktop/RIESGOS%202019/SEGUIMIENTOS%20RIESGOS/SEGUIMIENTO%202/MAPAS%20DE%20RIESGO/Herramienta%20de%20riesgos%20Metrolog&#237;a%20Monitoreo%20y%20Modelaci&#243;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carolina.bernal/Desktop/RIESGOS%202019/SEGUIMIENTOS%20RIESGOS/SEGUIMIENTO%202/MAPAS%20DE%20RIESGO/RIESGOS%20SIG%202019-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carolina.bernal/Desktop/RIESGOS%202019/SERVICIO%20A%20LA%20CIUDADAN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carolina.bernal/Desktop/RIESGOS%202019/Riesgos%20COMUNICACIONES%202019%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bernal/Downloads/sgto%20II-2019%20HERRAMIENTA%20DE%20RIESGOS%20proceso%20RECURSOS%20TECNOLOGICO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ina.bernal/Desktop/RIESGOS%202019/replica%20Riesgos%20GRIT%2005092018%20-%2017102018%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olina.bernal/Desktop/RIESGOS%202019/HERRAMIENTA%20DE%20RIESGOS%20GRF-SC%20REVISAD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rolina.bernal/Desktop/RIESGOS%202019/VFDGA.2018.HERRAMIENTA%20DE%20RIESGOS%20GADR%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rolina.bernal/Downloads/Riesgos%20PLANEACI&#211;N%20AMBIENTAL%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olina.bernal/Downloads/HERRAMIENTA%20DE%20RIESGOS%20GD%20REVISADO%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olina.bernal/Desktop/RIESGOS%202019/Riesgos%20Control%20y%20Mejora%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rolina.bernal/Downloads/HERRAMIENTA%20DE%20RIESGOS%20CI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2">
          <cell r="J12" t="str">
            <v>Emisión de conceptos jurídicos basados en normativa desactualizada o no aplicable.</v>
          </cell>
        </row>
        <row r="13">
          <cell r="J13" t="str">
            <v xml:space="preserve">Perdida de procesos judiciales por falta de oportunidad en la atención de los mismos </v>
          </cell>
        </row>
        <row r="14">
          <cell r="J14" t="str">
            <v xml:space="preserve">Posibilidad de que algún proceso judicial sea representado por un apoderado de la SDA que se encuentre incurso en un conflicto de interés. </v>
          </cell>
        </row>
      </sheetData>
      <sheetData sheetId="1" refreshError="1">
        <row r="12">
          <cell r="A12" t="str">
            <v>R1</v>
          </cell>
        </row>
        <row r="13">
          <cell r="A13" t="str">
            <v>R2</v>
          </cell>
        </row>
        <row r="14">
          <cell r="A14" t="str">
            <v>R3</v>
          </cell>
        </row>
      </sheetData>
      <sheetData sheetId="2" refreshError="1">
        <row r="11">
          <cell r="C11">
            <v>2</v>
          </cell>
          <cell r="D11">
            <v>3</v>
          </cell>
          <cell r="H11" t="str">
            <v>ZONA RIESGO MODERADA</v>
          </cell>
          <cell r="I11" t="str">
            <v>REDUCIR EL RIESGO</v>
          </cell>
          <cell r="J11" t="str">
            <v>El enlace del Sistema Integrado de Gestión verifica el 5 % de los conceptos emitidos por parte de la DLA para definir si los mismos se encuentran acordes a la normatividad legal vigente (Trimestral)</v>
          </cell>
        </row>
        <row r="12">
          <cell r="C12">
            <v>3</v>
          </cell>
          <cell r="D12">
            <v>3</v>
          </cell>
          <cell r="H12" t="str">
            <v>ZONA RIESGO ALTA</v>
          </cell>
          <cell r="I12" t="str">
            <v>REDUCIR EL RIESGO</v>
          </cell>
          <cell r="J12" t="str">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ell>
        </row>
        <row r="13">
          <cell r="C13">
            <v>1</v>
          </cell>
          <cell r="D13">
            <v>3</v>
          </cell>
          <cell r="H13" t="str">
            <v>ZONA RIESGO MODERADA</v>
          </cell>
          <cell r="I13" t="str">
            <v>REDUCIR EL RIESGO</v>
          </cell>
        </row>
      </sheetData>
      <sheetData sheetId="3" refreshError="1"/>
      <sheetData sheetId="4" refreshError="1"/>
      <sheetData sheetId="5" refreshError="1">
        <row r="11">
          <cell r="F11" t="str">
            <v>PROBABILIDAD</v>
          </cell>
          <cell r="J11">
            <v>85</v>
          </cell>
        </row>
        <row r="12">
          <cell r="F12" t="str">
            <v>PROBABILIDAD</v>
          </cell>
          <cell r="J12">
            <v>56.666666666666664</v>
          </cell>
        </row>
        <row r="13">
          <cell r="F13" t="str">
            <v>PROBABILIDAD</v>
          </cell>
          <cell r="J13">
            <v>56.666666666666664</v>
          </cell>
        </row>
      </sheetData>
      <sheetData sheetId="6" refreshError="1"/>
      <sheetData sheetId="7" refreshError="1"/>
      <sheetData sheetId="8" refreshError="1"/>
      <sheetData sheetId="9" refreshError="1">
        <row r="13">
          <cell r="D13">
            <v>2</v>
          </cell>
          <cell r="E13">
            <v>3</v>
          </cell>
        </row>
        <row r="14">
          <cell r="D14">
            <v>3</v>
          </cell>
          <cell r="E14">
            <v>3</v>
          </cell>
        </row>
        <row r="15">
          <cell r="D15">
            <v>1</v>
          </cell>
          <cell r="E15">
            <v>3</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3</v>
          </cell>
          <cell r="D13">
            <v>3</v>
          </cell>
          <cell r="E13" t="str">
            <v>ZONA RIESGO ALTA</v>
          </cell>
          <cell r="G13" t="str">
            <v>PROBABILIDAD</v>
          </cell>
          <cell r="H13">
            <v>3</v>
          </cell>
          <cell r="I13">
            <v>3</v>
          </cell>
          <cell r="J13">
            <v>36</v>
          </cell>
          <cell r="K13" t="str">
            <v>ZONA RIESGO ALTA</v>
          </cell>
          <cell r="L13" t="str">
            <v>REDUCIR EL RIESGO</v>
          </cell>
        </row>
        <row r="14">
          <cell r="C14">
            <v>3</v>
          </cell>
          <cell r="D14">
            <v>1</v>
          </cell>
          <cell r="E14" t="str">
            <v>ZONA RIESGO BAJA</v>
          </cell>
          <cell r="G14" t="str">
            <v>PROBABILIDAD</v>
          </cell>
          <cell r="H14">
            <v>3</v>
          </cell>
          <cell r="I14">
            <v>1</v>
          </cell>
          <cell r="J14">
            <v>12</v>
          </cell>
          <cell r="K14" t="str">
            <v>ZONA RIESGO BAJA</v>
          </cell>
          <cell r="L14" t="str">
            <v>ASUMIR EL RIESGO</v>
          </cell>
        </row>
        <row r="15">
          <cell r="C15">
            <v>2</v>
          </cell>
          <cell r="D15">
            <v>3</v>
          </cell>
          <cell r="E15" t="str">
            <v>ZONA RIESGO MODERADA</v>
          </cell>
          <cell r="G15" t="str">
            <v>PROBABILIDAD</v>
          </cell>
          <cell r="H15">
            <v>2</v>
          </cell>
          <cell r="I15">
            <v>3</v>
          </cell>
          <cell r="J15">
            <v>24</v>
          </cell>
          <cell r="K15" t="str">
            <v>ZONA RIESGO MODERADA</v>
          </cell>
          <cell r="L15" t="str">
            <v>ASUMIR EL RIESGO</v>
          </cell>
        </row>
      </sheetData>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4">
          <cell r="A14" t="str">
            <v>R2</v>
          </cell>
          <cell r="B14" t="str">
            <v xml:space="preserve">Presentación extemporánea de informes a la Secretaría de Hacienda Distrital </v>
          </cell>
          <cell r="N14" t="str">
            <v>SUBDIRECCION FINANCIERA</v>
          </cell>
          <cell r="O14">
            <v>0</v>
          </cell>
        </row>
        <row r="15">
          <cell r="A15" t="str">
            <v>R3</v>
          </cell>
          <cell r="B15" t="str">
            <v>Elaboración inoportuna  del registro presupuestal de un compromiso o contrato suscrito por la SDA.</v>
          </cell>
          <cell r="N15" t="str">
            <v>SUBDIRECCION FINANCIERA</v>
          </cell>
          <cell r="O15">
            <v>0</v>
          </cell>
        </row>
      </sheetData>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row r="12">
          <cell r="A12" t="str">
            <v>R2</v>
          </cell>
          <cell r="B12" t="str">
            <v xml:space="preserve">Manipulación en la vinculación de personal 
</v>
          </cell>
          <cell r="C12">
            <v>1</v>
          </cell>
          <cell r="D12">
            <v>5</v>
          </cell>
          <cell r="H12" t="str">
            <v>ZONA RIESGO ALTA</v>
          </cell>
        </row>
        <row r="13">
          <cell r="A13" t="str">
            <v>R3</v>
          </cell>
          <cell r="B13" t="str">
            <v>Inasistencia o baja cobertura de las capacitaciones programadas.</v>
          </cell>
          <cell r="C13">
            <v>3</v>
          </cell>
          <cell r="D13">
            <v>4</v>
          </cell>
          <cell r="H13" t="str">
            <v>ZONA RIESGO EXTREMA</v>
          </cell>
        </row>
      </sheetData>
      <sheetData sheetId="3"/>
      <sheetData sheetId="4"/>
      <sheetData sheetId="5"/>
      <sheetData sheetId="6"/>
      <sheetData sheetId="7"/>
      <sheetData sheetId="8"/>
      <sheetData sheetId="9">
        <row r="13">
          <cell r="A13" t="str">
            <v>R1</v>
          </cell>
          <cell r="B13" t="str">
            <v>Incumplimiento en la planeaciòn y ejecuciòn de la Evaluación del desempeño Laboral (EDL) por parte de los evaluadores y evaluados</v>
          </cell>
          <cell r="C13">
            <v>4</v>
          </cell>
          <cell r="D13">
            <v>3</v>
          </cell>
          <cell r="E13" t="str">
            <v>ZONA RIESGO ALTA</v>
          </cell>
          <cell r="F13" t="str">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ell>
          <cell r="G13" t="str">
            <v>PROBABILIDAD</v>
          </cell>
          <cell r="H13">
            <v>2</v>
          </cell>
          <cell r="I13">
            <v>3</v>
          </cell>
          <cell r="J13">
            <v>24</v>
          </cell>
          <cell r="K13" t="str">
            <v>ZONA RIESGO MODERADA</v>
          </cell>
          <cell r="L13" t="str">
            <v>REDUCIR EL RIESGO</v>
          </cell>
          <cell r="M13" t="str">
            <v>Realizar campañas de sensibilización Tema: Entregas oportunas de las EDL, asi como el diligenciamiento de los formatos y la importancia del cumplimiento en la entrega de la EDL.</v>
          </cell>
          <cell r="N13" t="str">
            <v>DIRECCION DE GESTION CORPORATIVA</v>
          </cell>
        </row>
        <row r="15">
          <cell r="K15" t="str">
            <v>ZONA RIESGO EXTREMA</v>
          </cell>
        </row>
      </sheetData>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A13" t="str">
            <v>R1</v>
          </cell>
        </row>
        <row r="14">
          <cell r="A14" t="str">
            <v>R2</v>
          </cell>
          <cell r="D14">
            <v>4</v>
          </cell>
          <cell r="E14" t="str">
            <v>ZONA RIESGO ALTA</v>
          </cell>
        </row>
        <row r="15">
          <cell r="A15" t="str">
            <v>R3</v>
          </cell>
        </row>
      </sheetData>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E13" t="str">
            <v>ZONA RIESGO EXTREMA</v>
          </cell>
          <cell r="H13">
            <v>1</v>
          </cell>
          <cell r="I13">
            <v>4</v>
          </cell>
          <cell r="J13">
            <v>16</v>
          </cell>
          <cell r="K13" t="str">
            <v>ZONA RIESGO ALTA</v>
          </cell>
          <cell r="L13" t="str">
            <v>EVITAR EL RIESGO</v>
          </cell>
          <cell r="M13" t="str">
            <v>Actualizar el procedimiento 126PM04-PR53 Administración de Expedientes con el fin de establecer controles y lineamientos de préstamo.</v>
          </cell>
        </row>
        <row r="14">
          <cell r="C14">
            <v>2</v>
          </cell>
          <cell r="D14">
            <v>4</v>
          </cell>
        </row>
        <row r="15">
          <cell r="E15" t="str">
            <v>ZONA RIESGO EXTREMA</v>
          </cell>
        </row>
      </sheetData>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2</v>
          </cell>
          <cell r="D13">
            <v>4</v>
          </cell>
          <cell r="E13" t="str">
            <v>ZONA RIESGO ALTA</v>
          </cell>
          <cell r="G13" t="str">
            <v>PROBABILIDAD</v>
          </cell>
          <cell r="H13">
            <v>1</v>
          </cell>
          <cell r="I13">
            <v>4</v>
          </cell>
          <cell r="J13">
            <v>16</v>
          </cell>
          <cell r="K13" t="str">
            <v>ZONA RIESGO ALTA</v>
          </cell>
          <cell r="L13" t="str">
            <v>EVITAR EL RIESGO</v>
          </cell>
          <cell r="M13" t="str">
            <v>Realizar capacitaciones semestrales sobre los procedimientos de Aseguramiento de Calidad de los Resultados emitidos por el Laboratorio Ambiental SDA y Muestreo de contaminantes en fuentes fijas de emisión</v>
          </cell>
          <cell r="N13" t="str">
            <v>DIRECCION DE CONTROL AMBIENTAL</v>
          </cell>
        </row>
        <row r="14">
          <cell r="C14">
            <v>1</v>
          </cell>
          <cell r="D14">
            <v>3</v>
          </cell>
          <cell r="E14" t="str">
            <v>ZONA RIESGO MODERADA</v>
          </cell>
          <cell r="G14" t="str">
            <v>IMPACTO</v>
          </cell>
          <cell r="H14">
            <v>1</v>
          </cell>
          <cell r="I14">
            <v>2</v>
          </cell>
          <cell r="J14">
            <v>8</v>
          </cell>
          <cell r="K14" t="str">
            <v>ZONA RIESGO BAJA</v>
          </cell>
          <cell r="L14" t="str">
            <v>REDUCIR EL RIESGO</v>
          </cell>
          <cell r="M14" t="str">
            <v>Realizar capacitaciones semestrales sobre el procedimiento Validación de datos de la RMCAB</v>
          </cell>
          <cell r="N14" t="str">
            <v>DIRECCION DE CONTROL AMBIENTAL</v>
          </cell>
        </row>
        <row r="15">
          <cell r="C15">
            <v>2</v>
          </cell>
          <cell r="D15">
            <v>3</v>
          </cell>
          <cell r="E15" t="str">
            <v>ZONA RIESGO MODERADA</v>
          </cell>
          <cell r="G15" t="str">
            <v>IMPACTO</v>
          </cell>
          <cell r="H15">
            <v>2</v>
          </cell>
          <cell r="I15">
            <v>3</v>
          </cell>
          <cell r="J15">
            <v>24</v>
          </cell>
          <cell r="K15" t="str">
            <v>ZONA RIESGO MODERADA</v>
          </cell>
          <cell r="L15" t="str">
            <v>REDUCIR EL RIESGO</v>
          </cell>
          <cell r="M15" t="str">
            <v>Realizar capacitaciones semestrales sobre el procedimiento Validación de datos de la RMCAB</v>
          </cell>
          <cell r="N15" t="str">
            <v>SUBDIRECCION DE CALIDAD DEL AIRE, AUDITIVA Y VISUAL</v>
          </cell>
        </row>
      </sheetData>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2</v>
          </cell>
          <cell r="D13">
            <v>3</v>
          </cell>
          <cell r="E13" t="str">
            <v>ZONA RIESGO MODERADA</v>
          </cell>
          <cell r="G13" t="str">
            <v>IMPACTO</v>
          </cell>
          <cell r="H13">
            <v>2</v>
          </cell>
          <cell r="I13">
            <v>1</v>
          </cell>
          <cell r="J13">
            <v>8</v>
          </cell>
          <cell r="K13" t="str">
            <v>ZONA RIESGO BAJA</v>
          </cell>
          <cell r="L13" t="str">
            <v>ASUMIR EL RIESGO</v>
          </cell>
          <cell r="M13" t="str">
            <v>Sensibilizar y capacitar a los servidores públicos en los sistemas integrados de gestión certificados en la Entidad para difundir y dar cumplimiento a los requisitos de la norma.|</v>
          </cell>
          <cell r="N13" t="str">
            <v>SUBSECRETARIA GENERAL Y DE CONTROL DISCIPLINARIO</v>
          </cell>
        </row>
        <row r="14">
          <cell r="C14">
            <v>2</v>
          </cell>
          <cell r="D14">
            <v>5</v>
          </cell>
          <cell r="E14" t="str">
            <v>ZONA RIESGO EXTREMA</v>
          </cell>
          <cell r="G14" t="str">
            <v>PROBABILIDAD</v>
          </cell>
          <cell r="H14">
            <v>1</v>
          </cell>
          <cell r="I14">
            <v>5</v>
          </cell>
          <cell r="J14">
            <v>20</v>
          </cell>
          <cell r="K14" t="str">
            <v>ZONA RIESGO ALTA</v>
          </cell>
          <cell r="L14" t="str">
            <v>REDUCIR EL RIESGO</v>
          </cell>
          <cell r="M14" t="str">
            <v>Realizar socialización, seguimiento y monitoreo de las acciones planteadas en el plan de adecuación y sostenibilidad de MIPG.</v>
          </cell>
          <cell r="N14" t="str">
            <v>SUBSECRETARIA GENERAL Y DE CONTROL DISCIPLINARIO</v>
          </cell>
        </row>
        <row r="15">
          <cell r="C15">
            <v>5</v>
          </cell>
          <cell r="D15">
            <v>4</v>
          </cell>
          <cell r="E15" t="str">
            <v>ZONA RIESGO EXTREMA</v>
          </cell>
          <cell r="G15" t="str">
            <v>PROBABILIDAD</v>
          </cell>
          <cell r="H15">
            <v>3</v>
          </cell>
          <cell r="I15">
            <v>4</v>
          </cell>
          <cell r="J15">
            <v>48</v>
          </cell>
          <cell r="K15" t="str">
            <v>ZONA RIESGO EXTREMA</v>
          </cell>
          <cell r="L15" t="str">
            <v>REDUCIR EL RIESGO</v>
          </cell>
          <cell r="M15" t="str">
            <v>Requerir al proveedor de manera oportuna las actualización, ajustes, parametrizaciones y adecuaciones necesarias para el máximo aprovechamiento de la capacidad del aplicativo.</v>
          </cell>
          <cell r="N15" t="str">
            <v>SUBSECRETARIA GENERAL Y DE CONTROL DISCIPLINARIO</v>
          </cell>
        </row>
      </sheetData>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5</v>
          </cell>
          <cell r="D13">
            <v>3</v>
          </cell>
          <cell r="E13" t="str">
            <v>ZONA RIESGO EXTREMA</v>
          </cell>
          <cell r="G13" t="str">
            <v>PROBABILIDAD</v>
          </cell>
          <cell r="H13">
            <v>4</v>
          </cell>
          <cell r="I13">
            <v>3</v>
          </cell>
          <cell r="J13">
            <v>48</v>
          </cell>
          <cell r="K13" t="str">
            <v>ZONA RIESGO ALTA</v>
          </cell>
          <cell r="L13" t="str">
            <v>REDUCIR EL RIESGO</v>
          </cell>
          <cell r="M13" t="str">
            <v>Realizar capacitaciones de sensibilización con los funcionarios y/o contratistas en temas relacionados con privacidad de la informacion, ley de transparencia y anticorrupcion</v>
          </cell>
          <cell r="N13" t="str">
            <v>SUBSECRETARIA GENERAL Y DE CONTROL DISCIPLINARIO</v>
          </cell>
        </row>
        <row r="14">
          <cell r="C14">
            <v>4</v>
          </cell>
          <cell r="D14">
            <v>2</v>
          </cell>
          <cell r="E14" t="str">
            <v>ZONA RIESGO ALTA</v>
          </cell>
          <cell r="G14" t="str">
            <v>PROBABILIDAD</v>
          </cell>
          <cell r="H14">
            <v>4</v>
          </cell>
          <cell r="I14">
            <v>2</v>
          </cell>
          <cell r="J14">
            <v>32</v>
          </cell>
          <cell r="K14" t="str">
            <v>ZONA RIESGO ALTA</v>
          </cell>
          <cell r="L14" t="str">
            <v>EVITAR EL RIESGO</v>
          </cell>
          <cell r="M14" t="str">
            <v>Realizar campaña y capacitacion que busquen la sensibilizacion de los servidores públicos y el cumplimiento a cabalidad de la Política Pública distrital de Servicio a la Ciudadanía</v>
          </cell>
          <cell r="N14" t="str">
            <v>SUBSECRETARIA GENERAL Y DE CONTROL DISCIPLINARIO</v>
          </cell>
        </row>
        <row r="15">
          <cell r="C15">
            <v>4</v>
          </cell>
          <cell r="D15">
            <v>3</v>
          </cell>
          <cell r="E15" t="str">
            <v>ZONA RIESGO ALTA</v>
          </cell>
          <cell r="G15" t="str">
            <v>PROBABILIDAD</v>
          </cell>
          <cell r="H15">
            <v>4</v>
          </cell>
          <cell r="I15">
            <v>3</v>
          </cell>
          <cell r="J15">
            <v>48</v>
          </cell>
          <cell r="K15" t="str">
            <v>ZONA RIESGO ALTA</v>
          </cell>
          <cell r="L15" t="str">
            <v>REDUCIR EL RIESGO</v>
          </cell>
          <cell r="M15" t="str">
            <v>Capacitaciones y/o reuniones de sensibilizacion con las diferentes areas misionales con el fin de sensibilizar a todos los servidores acerca de prestar un servicio de calidad, oportuno y confiable en lo que respecta a las respuestas emitidas de la peticiones radicadas por los ciudadanos</v>
          </cell>
          <cell r="N15" t="str">
            <v>SUBSECRETARIA GENERAL Y DE CONTROL DISCIPLINARIO</v>
          </cell>
        </row>
      </sheetData>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1</v>
          </cell>
          <cell r="D13">
            <v>3</v>
          </cell>
          <cell r="E13" t="str">
            <v>ZONA RIESGO MODERADA</v>
          </cell>
          <cell r="G13" t="str">
            <v>PROBABILIDAD</v>
          </cell>
          <cell r="H13">
            <v>1</v>
          </cell>
          <cell r="I13">
            <v>3</v>
          </cell>
          <cell r="J13">
            <v>12</v>
          </cell>
          <cell r="K13" t="str">
            <v>ZONA RIESGO MODERADA</v>
          </cell>
          <cell r="L13" t="str">
            <v>REDUCIR EL RIESGO</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5</v>
          </cell>
          <cell r="D13">
            <v>3</v>
          </cell>
          <cell r="E13" t="str">
            <v>ZONA RIESGO EXTREMA</v>
          </cell>
          <cell r="G13" t="str">
            <v>PROBABILIDAD</v>
          </cell>
          <cell r="H13">
            <v>3</v>
          </cell>
          <cell r="I13">
            <v>3</v>
          </cell>
          <cell r="J13">
            <v>36</v>
          </cell>
          <cell r="K13" t="str">
            <v>ZONA RIESGO ALTA</v>
          </cell>
          <cell r="L13" t="str">
            <v>REDUCIR EL RIESGO</v>
          </cell>
        </row>
        <row r="14">
          <cell r="C14">
            <v>4</v>
          </cell>
          <cell r="D14">
            <v>3</v>
          </cell>
          <cell r="E14" t="str">
            <v>ZONA RIESGO ALTA</v>
          </cell>
          <cell r="G14" t="str">
            <v>PROBABILIDAD</v>
          </cell>
          <cell r="H14">
            <v>2</v>
          </cell>
          <cell r="I14">
            <v>3</v>
          </cell>
          <cell r="J14">
            <v>24</v>
          </cell>
          <cell r="K14" t="str">
            <v>ZONA RIESGO MODERADA</v>
          </cell>
          <cell r="L14" t="str">
            <v>REDUCIR EL RIESGO</v>
          </cell>
        </row>
        <row r="15">
          <cell r="C15">
            <v>4</v>
          </cell>
          <cell r="D15">
            <v>2</v>
          </cell>
          <cell r="E15" t="str">
            <v>ZONA RIESGO ALTA</v>
          </cell>
          <cell r="G15" t="str">
            <v>IMPACTO</v>
          </cell>
          <cell r="H15">
            <v>4</v>
          </cell>
          <cell r="I15">
            <v>1</v>
          </cell>
          <cell r="J15">
            <v>16</v>
          </cell>
          <cell r="K15" t="str">
            <v>ZONA RIESGO MODERADA</v>
          </cell>
          <cell r="L15" t="str">
            <v>COMPARTIR O TRANSFERIR EL RIESGO</v>
          </cell>
        </row>
        <row r="16">
          <cell r="C16">
            <v>5</v>
          </cell>
          <cell r="D16">
            <v>4</v>
          </cell>
          <cell r="E16" t="str">
            <v>ZONA RIESGO EXTREMA</v>
          </cell>
          <cell r="G16" t="str">
            <v>PROBABILIDAD</v>
          </cell>
          <cell r="H16">
            <v>4</v>
          </cell>
          <cell r="I16">
            <v>4</v>
          </cell>
          <cell r="J16">
            <v>64</v>
          </cell>
          <cell r="K16" t="str">
            <v>ZONA RIESGO EXTREMA</v>
          </cell>
          <cell r="L16" t="str">
            <v>COMPARTIR O TRANSFERIR EL RIESGO</v>
          </cell>
        </row>
        <row r="17">
          <cell r="C17">
            <v>2</v>
          </cell>
          <cell r="D17">
            <v>3</v>
          </cell>
          <cell r="E17" t="str">
            <v>ZONA RIESGO MODERADA</v>
          </cell>
          <cell r="G17" t="str">
            <v>IMPACTO</v>
          </cell>
          <cell r="H17">
            <v>2</v>
          </cell>
          <cell r="I17">
            <v>1</v>
          </cell>
          <cell r="J17">
            <v>8</v>
          </cell>
          <cell r="K17" t="str">
            <v>ZONA RIESGO BAJA</v>
          </cell>
          <cell r="L17" t="str">
            <v>REDUCIR EL RIESGO</v>
          </cell>
        </row>
        <row r="18">
          <cell r="C18">
            <v>4</v>
          </cell>
          <cell r="D18">
            <v>4</v>
          </cell>
          <cell r="E18" t="str">
            <v>ZONA RIESGO EXTREMA</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5</v>
          </cell>
          <cell r="G13" t="str">
            <v>PROBABILIDAD</v>
          </cell>
          <cell r="H13">
            <v>3</v>
          </cell>
          <cell r="I13">
            <v>3</v>
          </cell>
          <cell r="J13">
            <v>36</v>
          </cell>
          <cell r="K13" t="str">
            <v>ZONA RIESGO ALTA</v>
          </cell>
          <cell r="L13" t="str">
            <v>REDUCIR EL RIESGO</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B13" t="str">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ell>
        </row>
        <row r="15">
          <cell r="A15" t="str">
            <v>R3</v>
          </cell>
          <cell r="B15" t="str">
            <v>Posibilidad de direccionar la Contratación y/o vinculación en favor de un tercero</v>
          </cell>
          <cell r="C15">
            <v>1</v>
          </cell>
          <cell r="D15">
            <v>4</v>
          </cell>
          <cell r="E15" t="str">
            <v>ZONA RIESGO ALTA</v>
          </cell>
          <cell r="G15" t="str">
            <v>IMPACTO</v>
          </cell>
          <cell r="H15">
            <v>1</v>
          </cell>
          <cell r="I15">
            <v>2</v>
          </cell>
          <cell r="J15">
            <v>8</v>
          </cell>
          <cell r="K15" t="str">
            <v>ZONA RIESGO BAJA</v>
          </cell>
          <cell r="L15" t="str">
            <v>EVITAR EL RIESGO</v>
          </cell>
          <cell r="M15" t="str">
            <v>Devolver a quien estructure el proceso para ajustar los criterios que no corresponada o limiten la participación</v>
          </cell>
        </row>
      </sheetData>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1">
          <cell r="E11">
            <v>0</v>
          </cell>
        </row>
        <row r="13">
          <cell r="B13" t="str">
            <v>Pérdida o daño de los bienes o servicios ecosistémicos de las áreas áreas de interés ambiental del D.C. (Incluye áreas  protegidas administradas por la SDA)</v>
          </cell>
          <cell r="C13">
            <v>5</v>
          </cell>
          <cell r="D13">
            <v>5</v>
          </cell>
          <cell r="E13" t="str">
            <v>ZONA RIESGO EXTREMA</v>
          </cell>
          <cell r="F13" t="str">
            <v xml:space="preserve">Los Administradores (PEDH y PEDM) realizan periódicamente en cada visita de las áreas de la Estructura Ecológica Principal administradas, análisis de tensionantes donde identifican ocupaciones y factores que puedan afectar los bienes o servicios ecosistémicos de las áreas de interés ambiental.
Los Administradores (PEDH y PEDM) de acuerdo a la necesidad realizan reporte y seguimiento de la situación a las autoridades competentes (Alcaldías Locales)
Los Administradores (PEDH y PEDM) según se presente, realizan acciones iniciales de control (levantamiento de cambuches)
Los Profesionales de incendios forestales continuamente, según las actividades correspondientes descritas en el plan de acción de la Comisión de Distrital para la Prevención y Mitigación de Incendios Forestales, realizan prevención y mitigación de incendios forestales.
Los profesionales de emergencias ambientales de la DGA, realizan la gestión de atención de las emergencias ambientales mediante la implementación del Plan Institucional de Respuesta a Emergencias
</v>
          </cell>
          <cell r="G13" t="str">
            <v>IMPACTO</v>
          </cell>
          <cell r="H13">
            <v>3</v>
          </cell>
          <cell r="I13">
            <v>3</v>
          </cell>
          <cell r="J13">
            <v>36</v>
          </cell>
          <cell r="K13" t="str">
            <v>ZONA RIESGO ALTA</v>
          </cell>
          <cell r="L13" t="str">
            <v>REDUCIR EL RIESGO</v>
          </cell>
        </row>
        <row r="14">
          <cell r="C14">
            <v>5</v>
          </cell>
          <cell r="D14">
            <v>4</v>
          </cell>
          <cell r="E14" t="str">
            <v>ZONA RIESGO EXTREMA</v>
          </cell>
          <cell r="F14" t="str">
            <v xml:space="preserve">Los profesionales líderes de cada grupo del Proceso de Gestión Amiental y Dearrollo Rural, periódicamente mantienen actualizada la información en el DRIVE o en su archivo de trazabilidad  predeterminado de acuerdo a sus tiempos de retención, clasificación y tipología definida; en los procedimientos de cada equipo de trabajo. </v>
          </cell>
          <cell r="G14" t="str">
            <v>IMPACTO</v>
          </cell>
          <cell r="H14">
            <v>2</v>
          </cell>
          <cell r="I14">
            <v>2</v>
          </cell>
          <cell r="J14">
            <v>16</v>
          </cell>
          <cell r="K14" t="str">
            <v>ZONA RIESGO BAJA</v>
          </cell>
          <cell r="L14" t="str">
            <v>REDUCIR EL RIESGO</v>
          </cell>
        </row>
      </sheetData>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2</v>
          </cell>
          <cell r="D13">
            <v>4</v>
          </cell>
          <cell r="E13" t="str">
            <v>ZONA RIESGO ALTA</v>
          </cell>
          <cell r="G13" t="str">
            <v>PROBABILIDAD</v>
          </cell>
          <cell r="L13" t="str">
            <v>REDUCIR EL RIESGO</v>
          </cell>
          <cell r="N13" t="str">
            <v>SUBDIRECCION DE POLITICA Y PPLANES AMBIENTALES</v>
          </cell>
          <cell r="O13">
            <v>0</v>
          </cell>
        </row>
        <row r="14">
          <cell r="C14">
            <v>3</v>
          </cell>
          <cell r="D14">
            <v>3</v>
          </cell>
          <cell r="E14" t="str">
            <v>ZONA RIESGO ALTA</v>
          </cell>
          <cell r="G14" t="str">
            <v>PROBABILIDAD</v>
          </cell>
          <cell r="L14" t="str">
            <v>REDUCIR EL RIESGO</v>
          </cell>
          <cell r="N14" t="str">
            <v>DIRECCION DE PLANEACION Y SISTEMAS DE INFORMACION AMBIENTAL</v>
          </cell>
          <cell r="O14">
            <v>0</v>
          </cell>
        </row>
        <row r="15">
          <cell r="C15">
            <v>3</v>
          </cell>
          <cell r="D15">
            <v>5</v>
          </cell>
          <cell r="E15" t="str">
            <v>ZONA RIESGO EXTREMA</v>
          </cell>
          <cell r="G15" t="str">
            <v>PROBABILIDAD</v>
          </cell>
          <cell r="L15" t="str">
            <v>REDUCIR EL RIESGO</v>
          </cell>
          <cell r="N15" t="str">
            <v>SUBDIRECCION DE POLITICA Y PPLANES AMBIENTALES</v>
          </cell>
          <cell r="O15">
            <v>0</v>
          </cell>
        </row>
      </sheetData>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row r="13">
          <cell r="G13" t="str">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ell>
        </row>
      </sheetData>
      <sheetData sheetId="6"/>
      <sheetData sheetId="7"/>
      <sheetData sheetId="8"/>
      <sheetData sheetId="9">
        <row r="15">
          <cell r="A15" t="str">
            <v>R3</v>
          </cell>
          <cell r="B15" t="str">
            <v>Alteración y perdida de la información en el Archivo de la SDA</v>
          </cell>
          <cell r="C15">
            <v>3</v>
          </cell>
          <cell r="D15">
            <v>4</v>
          </cell>
          <cell r="E15" t="str">
            <v>ZONA RIESGO EXTREMA</v>
          </cell>
        </row>
      </sheetData>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B13" t="str">
            <v>Inoportunidad en la entrega de informes, alertas y recomendaciones para el mejoramiento de la gestión institucional</v>
          </cell>
          <cell r="C13">
            <v>5</v>
          </cell>
          <cell r="D13">
            <v>4</v>
          </cell>
          <cell r="E13" t="str">
            <v>ZONA RIESGO EXTREMA</v>
          </cell>
          <cell r="F13" t="str">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ell>
          <cell r="G13" t="str">
            <v>PROBABILIDAD</v>
          </cell>
          <cell r="H13">
            <v>3</v>
          </cell>
          <cell r="I13">
            <v>4</v>
          </cell>
          <cell r="J13">
            <v>48</v>
          </cell>
          <cell r="K13" t="str">
            <v>ZONA RIESGO EXTREMA</v>
          </cell>
          <cell r="L13" t="str">
            <v>REDUCIR EL RIESGO</v>
          </cell>
          <cell r="M13" t="str">
            <v>Realizar capacitaciones en la aplicación de los procedimientos de auditoria</v>
          </cell>
          <cell r="N13" t="str">
            <v>OFICINA DE CONTROL INTERNO</v>
          </cell>
          <cell r="O13" t="str">
            <v>Capacitaciones realizadas / 2 capacitaciones programadas</v>
          </cell>
        </row>
        <row r="14">
          <cell r="C14">
            <v>3</v>
          </cell>
          <cell r="D14">
            <v>5</v>
          </cell>
          <cell r="E14" t="str">
            <v>ZONA RIESGO EXTREMA</v>
          </cell>
          <cell r="F14" t="str">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ell>
          <cell r="G14" t="str">
            <v>PROBABILIDAD</v>
          </cell>
          <cell r="H14">
            <v>1</v>
          </cell>
          <cell r="I14">
            <v>5</v>
          </cell>
          <cell r="J14">
            <v>20</v>
          </cell>
          <cell r="K14" t="str">
            <v>ZONA RIESGO ALTA</v>
          </cell>
          <cell r="L14" t="str">
            <v>EVITAR EL RIESGO</v>
          </cell>
          <cell r="M14" t="str">
            <v>Realizar revisiones de informes preliminares por otro auditor</v>
          </cell>
          <cell r="N14" t="str">
            <v>OFICINA DE CONTROL INTERNO</v>
          </cell>
          <cell r="O14" t="str">
            <v>Número de auditorías revisadas / Número de auditorias ejecutadas</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B13" t="str">
            <v xml:space="preserve"> Violación al Debido Proceso</v>
          </cell>
          <cell r="C13">
            <v>2</v>
          </cell>
          <cell r="D13">
            <v>2</v>
          </cell>
          <cell r="E13" t="str">
            <v>ZONA RIESGO BAJA</v>
          </cell>
          <cell r="G13" t="str">
            <v>PROBABILIDAD</v>
          </cell>
          <cell r="H13">
            <v>1</v>
          </cell>
          <cell r="I13">
            <v>2</v>
          </cell>
          <cell r="J13">
            <v>8</v>
          </cell>
          <cell r="K13" t="str">
            <v>ZONA RIESGO BAJA</v>
          </cell>
          <cell r="L13" t="str">
            <v>REDUCIR EL RIESGO</v>
          </cell>
          <cell r="M13" t="str">
            <v xml:space="preserve">el segumiento mensual a la base de datos </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1"/>
  <sheetViews>
    <sheetView tabSelected="1" zoomScale="55" zoomScaleNormal="55" workbookViewId="0">
      <pane xSplit="1" ySplit="3" topLeftCell="B4" activePane="bottomRight" state="frozen"/>
      <selection pane="topRight" activeCell="B1" sqref="B1"/>
      <selection pane="bottomLeft" activeCell="A4" sqref="A4"/>
      <selection pane="bottomRight" activeCell="B1" sqref="B1:Q1"/>
    </sheetView>
  </sheetViews>
  <sheetFormatPr baseColWidth="10" defaultRowHeight="15" x14ac:dyDescent="0.25"/>
  <cols>
    <col min="1" max="1" width="25.5703125" style="27" customWidth="1"/>
    <col min="3" max="3" width="43.85546875" customWidth="1"/>
    <col min="4" max="4" width="22.5703125" customWidth="1"/>
    <col min="5" max="5" width="14.5703125" style="31" customWidth="1"/>
    <col min="6" max="6" width="10.7109375" customWidth="1"/>
    <col min="7" max="7" width="25.28515625" customWidth="1"/>
    <col min="8" max="8" width="57.140625" customWidth="1"/>
    <col min="9" max="9" width="29.28515625" customWidth="1"/>
    <col min="10" max="10" width="17.5703125" customWidth="1"/>
    <col min="12" max="12" width="16.140625" customWidth="1"/>
    <col min="13" max="13" width="23" customWidth="1"/>
    <col min="14" max="14" width="27" customWidth="1"/>
    <col min="15" max="15" width="40.5703125" customWidth="1"/>
    <col min="16" max="16" width="33.7109375" customWidth="1"/>
    <col min="17" max="17" width="19.42578125" hidden="1" customWidth="1"/>
  </cols>
  <sheetData>
    <row r="1" spans="1:17" ht="36.75" customHeight="1" x14ac:dyDescent="0.25">
      <c r="B1" s="75" t="s">
        <v>170</v>
      </c>
      <c r="C1" s="76"/>
      <c r="D1" s="76"/>
      <c r="E1" s="76"/>
      <c r="F1" s="76"/>
      <c r="G1" s="76"/>
      <c r="H1" s="76"/>
      <c r="I1" s="76"/>
      <c r="J1" s="76"/>
      <c r="K1" s="76"/>
      <c r="L1" s="76"/>
      <c r="M1" s="76"/>
      <c r="N1" s="76"/>
      <c r="O1" s="76"/>
      <c r="P1" s="76"/>
      <c r="Q1" s="77"/>
    </row>
    <row r="2" spans="1:17" ht="33.75" customHeight="1" x14ac:dyDescent="0.25">
      <c r="A2" s="81" t="s">
        <v>0</v>
      </c>
      <c r="B2" s="82" t="s">
        <v>1</v>
      </c>
      <c r="C2" s="83" t="s">
        <v>2</v>
      </c>
      <c r="D2" s="52"/>
      <c r="E2" s="84" t="s">
        <v>3</v>
      </c>
      <c r="F2" s="84"/>
      <c r="G2" s="1"/>
      <c r="H2" s="1"/>
      <c r="I2" s="1"/>
      <c r="J2" s="84" t="s">
        <v>4</v>
      </c>
      <c r="K2" s="84"/>
      <c r="L2" s="84"/>
      <c r="M2" s="85" t="s">
        <v>5</v>
      </c>
      <c r="N2" s="85" t="s">
        <v>6</v>
      </c>
      <c r="O2" s="85" t="s">
        <v>7</v>
      </c>
      <c r="P2" s="85" t="s">
        <v>8</v>
      </c>
      <c r="Q2" s="86" t="s">
        <v>9</v>
      </c>
    </row>
    <row r="3" spans="1:17" ht="54.75" customHeight="1" x14ac:dyDescent="0.25">
      <c r="A3" s="81"/>
      <c r="B3" s="82"/>
      <c r="C3" s="83"/>
      <c r="D3" s="51" t="s">
        <v>169</v>
      </c>
      <c r="E3" s="2" t="s">
        <v>10</v>
      </c>
      <c r="F3" s="2" t="s">
        <v>11</v>
      </c>
      <c r="G3" s="2" t="s">
        <v>12</v>
      </c>
      <c r="H3" s="2" t="s">
        <v>13</v>
      </c>
      <c r="I3" s="2" t="s">
        <v>14</v>
      </c>
      <c r="J3" s="2" t="s">
        <v>15</v>
      </c>
      <c r="K3" s="2" t="s">
        <v>16</v>
      </c>
      <c r="L3" s="2" t="s">
        <v>17</v>
      </c>
      <c r="M3" s="84"/>
      <c r="N3" s="84"/>
      <c r="O3" s="84"/>
      <c r="P3" s="84"/>
      <c r="Q3" s="87"/>
    </row>
    <row r="4" spans="1:17" ht="220.5" customHeight="1" x14ac:dyDescent="0.25">
      <c r="A4" s="28" t="s">
        <v>18</v>
      </c>
      <c r="B4" s="3" t="str">
        <f>[1]IDENTIFICACIÓN!A12</f>
        <v>R1</v>
      </c>
      <c r="C4" s="4" t="str">
        <f>'[1]CONTEXTO ESTRATEGICO'!J12</f>
        <v>Emisión de conceptos jurídicos basados en normativa desactualizada o no aplicable.</v>
      </c>
      <c r="D4" s="12" t="s">
        <v>168</v>
      </c>
      <c r="E4" s="5">
        <f>[1]ANALISIS!C11</f>
        <v>2</v>
      </c>
      <c r="F4" s="5">
        <f>[1]ANALISIS!D11</f>
        <v>3</v>
      </c>
      <c r="G4" s="6" t="str">
        <f>[1]ANALISIS!H11</f>
        <v>ZONA RIESGO MODERADA</v>
      </c>
      <c r="H4" s="32" t="s">
        <v>157</v>
      </c>
      <c r="I4" s="8" t="str">
        <f>'[1]VALORACIÓN DEL RIESGO'!F11</f>
        <v>PROBABILIDAD</v>
      </c>
      <c r="J4" s="9">
        <f>IF(C4="",0,(IF('[1]VALORACIÓN DEL RIESGO'!J11&lt;50,'[1]MAPA DE RIESGO'!D13,(IF(AND('[1]VALORACIÓN DEL RIESGO'!J11&gt;=51,I4="IMPACTO"),E4,(IF(AND('[1]VALORACIÓN DEL RIESGO'!J11&gt;=51,'[1]VALORACIÓN DEL RIESGO'!J11&lt;=75,I4="PROBABILIDAD"),(IF(E4-1&lt;=0,1,E4-1)),(IF(AND('[1]VALORACIÓN DEL RIESGO'!J11&gt;=76,'[1]VALORACIÓN DEL RIESGO'!J11&lt;=100,I4="PROBABILIDAD"),(IF(E4-2&lt;=0,1,E4-2)))))))))))</f>
        <v>1</v>
      </c>
      <c r="K4" s="9">
        <f>IF(C4="",0,(IF('[1]VALORACIÓN DEL RIESGO'!J11&lt;50,'[1]MAPA DE RIESGO'!E13,(IF(AND('[1]VALORACIÓN DEL RIESGO'!J11&gt;=51,I4="PROBABILIDAD"),F4,(IF(AND('[1]VALORACIÓN DEL RIESGO'!J11&gt;=51,'[1]VALORACIÓN DEL RIESGO'!J11&lt;=75,I4="IMPACTO"),(IF(F4-1&lt;=0,1,F4-1)),(IF(AND('[1]VALORACIÓN DEL RIESGO'!J11&gt;=76,'[1]VALORACIÓN DEL RIESGO'!J11&lt;=100,I4="IMPACTO"),(IF(F4-2&lt;=0,1,F4-2)))))))))))</f>
        <v>3</v>
      </c>
      <c r="L4" s="9">
        <f>(J4*K4)*4</f>
        <v>12</v>
      </c>
      <c r="M4" s="6" t="str">
        <f>IF(OR(AND(J4=3,K4=4),AND(J4=2,K4=5),AND(L4&gt;=52,L4&lt;=100)),"ZONA RIESGO EXTREMA",IF(OR(AND(J4=5,K4=2),AND(J4=4,K4=3),AND(J4=1,K4=4),AND(L4=20),AND(L4&gt;=28,L4&lt;=48)),"ZONA RIESGO ALTA",IF(OR(AND(J4=1,K4=3),AND(J4=4,K4=1),AND(L4=24)),"ZONA RIESGO MODERADA",IF(AND(L4&gt;=4,L4&lt;=16),"ZONA RIESGO BAJA"))))</f>
        <v>ZONA RIESGO MODERADA</v>
      </c>
      <c r="N4" s="9" t="str">
        <f>[1]ANALISIS!I11</f>
        <v>REDUCIR EL RIESGO</v>
      </c>
      <c r="O4" s="7" t="str">
        <f>[1]ANALISIS!J11</f>
        <v>El enlace del Sistema Integrado de Gestión verifica el 5 % de los conceptos emitidos por parte de la DLA para definir si los mismos se encuentran acordes a la normatividad legal vigente (Trimestral)</v>
      </c>
      <c r="P4" s="25" t="s">
        <v>19</v>
      </c>
      <c r="Q4" s="10"/>
    </row>
    <row r="5" spans="1:17" ht="219" customHeight="1" x14ac:dyDescent="0.25">
      <c r="A5" s="28" t="s">
        <v>18</v>
      </c>
      <c r="B5" s="3" t="str">
        <f>[1]IDENTIFICACIÓN!A13</f>
        <v>R2</v>
      </c>
      <c r="C5" s="4" t="str">
        <f>'[1]CONTEXTO ESTRATEGICO'!J13</f>
        <v xml:space="preserve">Perdida de procesos judiciales por falta de oportunidad en la atención de los mismos </v>
      </c>
      <c r="D5" s="12" t="s">
        <v>168</v>
      </c>
      <c r="E5" s="5">
        <f>[1]ANALISIS!C12</f>
        <v>3</v>
      </c>
      <c r="F5" s="5">
        <f>[1]ANALISIS!D12</f>
        <v>3</v>
      </c>
      <c r="G5" s="34" t="str">
        <f>[1]ANALISIS!H12</f>
        <v>ZONA RIESGO ALTA</v>
      </c>
      <c r="H5" s="33" t="s">
        <v>158</v>
      </c>
      <c r="I5" s="8" t="str">
        <f>'[1]VALORACIÓN DEL RIESGO'!F12</f>
        <v>PROBABILIDAD</v>
      </c>
      <c r="J5" s="9">
        <f>IF(C5="",0,(IF('[1]VALORACIÓN DEL RIESGO'!J12&lt;50,'[1]MAPA DE RIESGO'!D14,(IF(AND('[1]VALORACIÓN DEL RIESGO'!J12&gt;=51,I5="IMPACTO"),E5,(IF(AND('[1]VALORACIÓN DEL RIESGO'!J12&gt;=51,'[1]VALORACIÓN DEL RIESGO'!J12&lt;=75,I5="PROBABILIDAD"),(IF(E5-1&lt;=0,1,E5-1)),(IF(AND('[1]VALORACIÓN DEL RIESGO'!J12&gt;=76,'[1]VALORACIÓN DEL RIESGO'!J12&lt;=100,I5="PROBABILIDAD"),(IF(E5-2&lt;=0,1,E5-2)))))))))))</f>
        <v>2</v>
      </c>
      <c r="K5" s="9">
        <f>IF(C5="",0,(IF('[1]VALORACIÓN DEL RIESGO'!J12&lt;50,'[1]MAPA DE RIESGO'!E14,(IF(AND('[1]VALORACIÓN DEL RIESGO'!J12&gt;=51,I5="PROBABILIDAD"),F5,(IF(AND('[1]VALORACIÓN DEL RIESGO'!J12&gt;=51,'[1]VALORACIÓN DEL RIESGO'!J12&lt;=75,I5="IMPACTO"),(IF(F5-1&lt;=0,1,F5-1)),(IF(AND('[1]VALORACIÓN DEL RIESGO'!J12&gt;=76,'[1]VALORACIÓN DEL RIESGO'!J12&lt;=100,I5="IMPACTO"),(IF(F5-2&lt;=0,1,F5-2)))))))))))</f>
        <v>3</v>
      </c>
      <c r="L5" s="9">
        <f t="shared" ref="L5:L6" si="0">(J5*K5)*4</f>
        <v>24</v>
      </c>
      <c r="M5" s="6" t="str">
        <f>IF(OR(AND(J5=3,K5=4),AND(J5=2,K5=5),AND(L5&gt;=52,L5&lt;=100)),"ZONA RIESGO EXTREMA",IF(OR(AND(J5=5,K5=2),AND(J5=4,K5=3),AND(J5=1,K5=4),AND(L5=20),AND(L5&gt;=28,L5&lt;=48)),"ZONA RIESGO ALTA",IF(OR(AND(J5=1,K5=3),AND(J5=4,K5=1),AND(L5=24)),"ZONA RIESGO MODERADA",IF(AND(L5&gt;=4,L5&lt;=16),"ZONA RIESGO BAJA"))))</f>
        <v>ZONA RIESGO MODERADA</v>
      </c>
      <c r="N5" s="9" t="str">
        <f>[1]ANALISIS!I12</f>
        <v>REDUCIR EL RIESGO</v>
      </c>
      <c r="O5" s="7" t="str">
        <f>[1]ANALISIS!J12</f>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
      <c r="P5" s="25" t="s">
        <v>19</v>
      </c>
      <c r="Q5" s="10"/>
    </row>
    <row r="6" spans="1:17" ht="318.75" customHeight="1" x14ac:dyDescent="0.25">
      <c r="A6" s="28" t="s">
        <v>18</v>
      </c>
      <c r="B6" s="3" t="str">
        <f>[1]IDENTIFICACIÓN!A14</f>
        <v>R3</v>
      </c>
      <c r="C6" s="4" t="str">
        <f>'[1]CONTEXTO ESTRATEGICO'!J14</f>
        <v xml:space="preserve">Posibilidad de que algún proceso judicial sea representado por un apoderado de la SDA que se encuentre incurso en un conflicto de interés. </v>
      </c>
      <c r="D6" s="12" t="s">
        <v>166</v>
      </c>
      <c r="E6" s="5">
        <f>[1]ANALISIS!C13</f>
        <v>1</v>
      </c>
      <c r="F6" s="5">
        <f>[1]ANALISIS!D13</f>
        <v>3</v>
      </c>
      <c r="G6" s="6" t="str">
        <f>[1]ANALISIS!H13</f>
        <v>ZONA RIESGO MODERADA</v>
      </c>
      <c r="H6" s="32" t="s">
        <v>159</v>
      </c>
      <c r="I6" s="8" t="str">
        <f>'[1]VALORACIÓN DEL RIESGO'!F13</f>
        <v>PROBABILIDAD</v>
      </c>
      <c r="J6" s="9">
        <f>IF(C6="",0,(IF('[1]VALORACIÓN DEL RIESGO'!J13&lt;50,'[1]MAPA DE RIESGO'!D15,(IF(AND('[1]VALORACIÓN DEL RIESGO'!J13&gt;=51,I6="IMPACTO"),E6,(IF(AND('[1]VALORACIÓN DEL RIESGO'!J13&gt;=51,'[1]VALORACIÓN DEL RIESGO'!J13&lt;=75,I6="PROBABILIDAD"),(IF(E6-1&lt;=0,1,E6-1)),(IF(AND('[1]VALORACIÓN DEL RIESGO'!J13&gt;=76,'[1]VALORACIÓN DEL RIESGO'!J13&lt;=100,I6="PROBABILIDAD"),(IF(E6-2&lt;=0,1,E6-2)))))))))))</f>
        <v>1</v>
      </c>
      <c r="K6" s="9">
        <f>IF(C6="",0,(IF('[1]VALORACIÓN DEL RIESGO'!J13&lt;50,'[1]MAPA DE RIESGO'!E15,(IF(AND('[1]VALORACIÓN DEL RIESGO'!J13&gt;=51,I6="PROBABILIDAD"),F6,(IF(AND('[1]VALORACIÓN DEL RIESGO'!J13&gt;=51,'[1]VALORACIÓN DEL RIESGO'!J13&lt;=75,I6="IMPACTO"),(IF(F6-1&lt;=0,1,F6-1)),(IF(AND('[1]VALORACIÓN DEL RIESGO'!J13&gt;=76,'[1]VALORACIÓN DEL RIESGO'!J13&lt;=100,I6="IMPACTO"),(IF(F6-2&lt;=0,1,F6-2)))))))))))</f>
        <v>3</v>
      </c>
      <c r="L6" s="9">
        <f t="shared" si="0"/>
        <v>12</v>
      </c>
      <c r="M6" s="6" t="str">
        <f t="shared" ref="M6" si="1">IF(OR(AND(J6=3,K6=4),AND(J6=2,K6=5),AND(L6&gt;=52,L6&lt;=100)),"ZONA RIESGO EXTREMA",IF(OR(AND(J6=5,K6=2),AND(J6=4,K6=3),AND(J6=1,K6=4),AND(L6=20),AND(L6&gt;=28,L6&lt;=48)),"ZONA RIESGO ALTA",IF(OR(AND(J6=1,K6=3),AND(J6=4,K6=1),AND(L6=24)),"ZONA RIESGO MODERADA",IF(AND(L6&gt;=4,L6&lt;=16),"ZONA RIESGO BAJA"))))</f>
        <v>ZONA RIESGO MODERADA</v>
      </c>
      <c r="N6" s="9" t="str">
        <f>[1]ANALISIS!I13</f>
        <v>REDUCIR EL RIESGO</v>
      </c>
      <c r="O6" s="33" t="s">
        <v>97</v>
      </c>
      <c r="P6" s="25" t="s">
        <v>19</v>
      </c>
      <c r="Q6" s="10"/>
    </row>
    <row r="7" spans="1:17" ht="14.25" customHeight="1" x14ac:dyDescent="0.25">
      <c r="A7" s="78"/>
      <c r="B7" s="79"/>
      <c r="C7" s="79"/>
      <c r="D7" s="79"/>
      <c r="E7" s="79"/>
      <c r="F7" s="79"/>
      <c r="G7" s="79"/>
      <c r="H7" s="79"/>
      <c r="I7" s="79"/>
      <c r="J7" s="79"/>
      <c r="K7" s="79"/>
      <c r="L7" s="79"/>
      <c r="M7" s="79"/>
      <c r="N7" s="79"/>
      <c r="O7" s="79"/>
      <c r="P7" s="79"/>
      <c r="Q7" s="80"/>
    </row>
    <row r="8" spans="1:17" ht="166.5" customHeight="1" x14ac:dyDescent="0.25">
      <c r="A8" s="28" t="s">
        <v>145</v>
      </c>
      <c r="B8" s="11" t="s">
        <v>21</v>
      </c>
      <c r="C8" s="38" t="s">
        <v>22</v>
      </c>
      <c r="D8" s="53" t="s">
        <v>168</v>
      </c>
      <c r="E8" s="12">
        <f>'[2]MAPA DE RIESGO'!C13</f>
        <v>5</v>
      </c>
      <c r="F8" s="12">
        <f>'[2]MAPA DE RIESGO'!D13</f>
        <v>3</v>
      </c>
      <c r="G8" s="6" t="str">
        <f>'[2]MAPA DE RIESGO'!E13</f>
        <v>ZONA RIESGO EXTREMA</v>
      </c>
      <c r="H8" s="33" t="s">
        <v>160</v>
      </c>
      <c r="I8" s="9" t="str">
        <f>'[3]MAPA DE RIESGO'!G13</f>
        <v>PROBABILIDAD</v>
      </c>
      <c r="J8" s="9">
        <f>'[3]MAPA DE RIESGO'!H13</f>
        <v>3</v>
      </c>
      <c r="K8" s="9">
        <f>'[3]MAPA DE RIESGO'!I13</f>
        <v>3</v>
      </c>
      <c r="L8" s="9">
        <f>'[3]MAPA DE RIESGO'!J13</f>
        <v>36</v>
      </c>
      <c r="M8" s="6" t="str">
        <f>'[3]MAPA DE RIESGO'!K13</f>
        <v>ZONA RIESGO ALTA</v>
      </c>
      <c r="N8" s="9" t="str">
        <f>'[3]MAPA DE RIESGO'!L13</f>
        <v>REDUCIR EL RIESGO</v>
      </c>
      <c r="O8" s="36" t="s">
        <v>125</v>
      </c>
      <c r="P8" s="26" t="s">
        <v>20</v>
      </c>
      <c r="Q8" s="10"/>
    </row>
    <row r="9" spans="1:17" ht="168" customHeight="1" x14ac:dyDescent="0.25">
      <c r="A9" s="28" t="s">
        <v>145</v>
      </c>
      <c r="B9" s="11" t="s">
        <v>23</v>
      </c>
      <c r="C9" s="35" t="s">
        <v>24</v>
      </c>
      <c r="D9" s="53" t="s">
        <v>168</v>
      </c>
      <c r="E9" s="12">
        <f>'[2]MAPA DE RIESGO'!C14</f>
        <v>4</v>
      </c>
      <c r="F9" s="12">
        <f>'[2]MAPA DE RIESGO'!D14</f>
        <v>3</v>
      </c>
      <c r="G9" s="6" t="str">
        <f>'[2]MAPA DE RIESGO'!E14</f>
        <v>ZONA RIESGO ALTA</v>
      </c>
      <c r="H9" s="36" t="s">
        <v>161</v>
      </c>
      <c r="I9" s="9" t="str">
        <f>'[2]MAPA DE RIESGO'!G13</f>
        <v>PROBABILIDAD</v>
      </c>
      <c r="J9" s="7">
        <f>'[2]MAPA DE RIESGO'!H13</f>
        <v>3</v>
      </c>
      <c r="K9" s="7">
        <f>'[2]MAPA DE RIESGO'!I13</f>
        <v>3</v>
      </c>
      <c r="L9" s="7">
        <f>'[2]MAPA DE RIESGO'!J13</f>
        <v>36</v>
      </c>
      <c r="M9" s="6" t="str">
        <f>'[2]MAPA DE RIESGO'!K13</f>
        <v>ZONA RIESGO ALTA</v>
      </c>
      <c r="N9" s="9" t="str">
        <f>'[2]MAPA DE RIESGO'!L13</f>
        <v>REDUCIR EL RIESGO</v>
      </c>
      <c r="O9" s="36" t="s">
        <v>126</v>
      </c>
      <c r="P9" s="26" t="s">
        <v>20</v>
      </c>
      <c r="Q9" s="10" t="s">
        <v>26</v>
      </c>
    </row>
    <row r="10" spans="1:17" ht="185.25" customHeight="1" x14ac:dyDescent="0.25">
      <c r="A10" s="28" t="s">
        <v>145</v>
      </c>
      <c r="B10" s="11" t="s">
        <v>27</v>
      </c>
      <c r="C10" s="35" t="s">
        <v>28</v>
      </c>
      <c r="D10" s="53" t="s">
        <v>168</v>
      </c>
      <c r="E10" s="12">
        <f>'[2]MAPA DE RIESGO'!C15</f>
        <v>4</v>
      </c>
      <c r="F10" s="12">
        <f>'[2]MAPA DE RIESGO'!D15</f>
        <v>2</v>
      </c>
      <c r="G10" s="6" t="str">
        <f>'[2]MAPA DE RIESGO'!E15</f>
        <v>ZONA RIESGO ALTA</v>
      </c>
      <c r="H10" s="36" t="s">
        <v>162</v>
      </c>
      <c r="I10" s="9" t="str">
        <f>'[2]MAPA DE RIESGO'!G14</f>
        <v>PROBABILIDAD</v>
      </c>
      <c r="J10" s="7">
        <f>'[2]MAPA DE RIESGO'!H14</f>
        <v>2</v>
      </c>
      <c r="K10" s="7">
        <f>'[2]MAPA DE RIESGO'!I14</f>
        <v>3</v>
      </c>
      <c r="L10" s="7">
        <f>'[2]MAPA DE RIESGO'!J14</f>
        <v>24</v>
      </c>
      <c r="M10" s="6" t="str">
        <f>'[2]MAPA DE RIESGO'!K14</f>
        <v>ZONA RIESGO MODERADA</v>
      </c>
      <c r="N10" s="9" t="str">
        <f>'[2]MAPA DE RIESGO'!L14</f>
        <v>REDUCIR EL RIESGO</v>
      </c>
      <c r="O10" s="36" t="s">
        <v>127</v>
      </c>
      <c r="P10" s="26" t="s">
        <v>20</v>
      </c>
      <c r="Q10" s="10" t="s">
        <v>26</v>
      </c>
    </row>
    <row r="11" spans="1:17" ht="108.75" customHeight="1" thickBot="1" x14ac:dyDescent="0.3">
      <c r="A11" s="28" t="s">
        <v>145</v>
      </c>
      <c r="B11" s="11" t="s">
        <v>29</v>
      </c>
      <c r="C11" s="35" t="s">
        <v>30</v>
      </c>
      <c r="D11" s="53" t="s">
        <v>168</v>
      </c>
      <c r="E11" s="12">
        <f>'[2]MAPA DE RIESGO'!C16</f>
        <v>5</v>
      </c>
      <c r="F11" s="12">
        <f>'[2]MAPA DE RIESGO'!D16</f>
        <v>4</v>
      </c>
      <c r="G11" s="14" t="str">
        <f>'[2]MAPA DE RIESGO'!E16</f>
        <v>ZONA RIESGO EXTREMA</v>
      </c>
      <c r="H11" s="36" t="s">
        <v>163</v>
      </c>
      <c r="I11" s="9" t="str">
        <f>'[2]MAPA DE RIESGO'!G15</f>
        <v>IMPACTO</v>
      </c>
      <c r="J11" s="9">
        <f>'[2]MAPA DE RIESGO'!H15</f>
        <v>4</v>
      </c>
      <c r="K11" s="9">
        <f>'[2]MAPA DE RIESGO'!I15</f>
        <v>1</v>
      </c>
      <c r="L11" s="9">
        <f>'[2]MAPA DE RIESGO'!J15</f>
        <v>16</v>
      </c>
      <c r="M11" s="6" t="str">
        <f>'[2]MAPA DE RIESGO'!K15</f>
        <v>ZONA RIESGO MODERADA</v>
      </c>
      <c r="N11" s="9" t="str">
        <f>'[2]MAPA DE RIESGO'!L15</f>
        <v>COMPARTIR O TRANSFERIR EL RIESGO</v>
      </c>
      <c r="O11" s="36" t="s">
        <v>128</v>
      </c>
      <c r="P11" s="26" t="s">
        <v>20</v>
      </c>
      <c r="Q11" s="10" t="s">
        <v>26</v>
      </c>
    </row>
    <row r="12" spans="1:17" s="15" customFormat="1" ht="133.5" customHeight="1" thickBot="1" x14ac:dyDescent="0.25">
      <c r="A12" s="28" t="s">
        <v>145</v>
      </c>
      <c r="B12" s="11" t="s">
        <v>31</v>
      </c>
      <c r="C12" s="35" t="s">
        <v>32</v>
      </c>
      <c r="D12" s="53" t="s">
        <v>168</v>
      </c>
      <c r="E12" s="12">
        <f>'[2]MAPA DE RIESGO'!C17</f>
        <v>2</v>
      </c>
      <c r="F12" s="12">
        <f>'[2]MAPA DE RIESGO'!D17</f>
        <v>3</v>
      </c>
      <c r="G12" s="14" t="str">
        <f>'[2]MAPA DE RIESGO'!E17</f>
        <v>ZONA RIESGO MODERADA</v>
      </c>
      <c r="H12" s="33" t="s">
        <v>164</v>
      </c>
      <c r="I12" s="9" t="str">
        <f>'[2]MAPA DE RIESGO'!G16</f>
        <v>PROBABILIDAD</v>
      </c>
      <c r="J12" s="9">
        <f>'[2]MAPA DE RIESGO'!H16</f>
        <v>4</v>
      </c>
      <c r="K12" s="9">
        <f>'[2]MAPA DE RIESGO'!I16</f>
        <v>4</v>
      </c>
      <c r="L12" s="9">
        <f>'[2]MAPA DE RIESGO'!J16</f>
        <v>64</v>
      </c>
      <c r="M12" s="6" t="str">
        <f>'[2]MAPA DE RIESGO'!K16</f>
        <v>ZONA RIESGO EXTREMA</v>
      </c>
      <c r="N12" s="9" t="str">
        <f>'[2]MAPA DE RIESGO'!L16</f>
        <v>COMPARTIR O TRANSFERIR EL RIESGO</v>
      </c>
      <c r="O12" s="36" t="s">
        <v>129</v>
      </c>
      <c r="P12" s="26" t="s">
        <v>20</v>
      </c>
      <c r="Q12" s="10" t="s">
        <v>26</v>
      </c>
    </row>
    <row r="13" spans="1:17" s="15" customFormat="1" ht="148.5" customHeight="1" thickBot="1" x14ac:dyDescent="0.25">
      <c r="A13" s="28" t="s">
        <v>145</v>
      </c>
      <c r="B13" s="11" t="s">
        <v>33</v>
      </c>
      <c r="C13" s="35" t="s">
        <v>34</v>
      </c>
      <c r="D13" s="12" t="s">
        <v>166</v>
      </c>
      <c r="E13" s="12">
        <f>'[2]MAPA DE RIESGO'!C18</f>
        <v>4</v>
      </c>
      <c r="F13" s="12">
        <f>'[2]MAPA DE RIESGO'!D18</f>
        <v>4</v>
      </c>
      <c r="G13" s="14" t="str">
        <f>'[2]MAPA DE RIESGO'!E18</f>
        <v>ZONA RIESGO EXTREMA</v>
      </c>
      <c r="H13" s="36" t="s">
        <v>165</v>
      </c>
      <c r="I13" s="9" t="str">
        <f>'[2]MAPA DE RIESGO'!G17</f>
        <v>IMPACTO</v>
      </c>
      <c r="J13" s="9">
        <f>'[2]MAPA DE RIESGO'!H17</f>
        <v>2</v>
      </c>
      <c r="K13" s="9">
        <f>'[2]MAPA DE RIESGO'!I17</f>
        <v>1</v>
      </c>
      <c r="L13" s="9">
        <f>'[2]MAPA DE RIESGO'!J17</f>
        <v>8</v>
      </c>
      <c r="M13" s="6" t="str">
        <f>'[2]MAPA DE RIESGO'!K17</f>
        <v>ZONA RIESGO BAJA</v>
      </c>
      <c r="N13" s="9" t="str">
        <f>'[2]MAPA DE RIESGO'!L17</f>
        <v>REDUCIR EL RIESGO</v>
      </c>
      <c r="O13" s="36" t="s">
        <v>130</v>
      </c>
      <c r="P13" s="26" t="s">
        <v>20</v>
      </c>
      <c r="Q13" s="10" t="s">
        <v>26</v>
      </c>
    </row>
    <row r="14" spans="1:17" s="15" customFormat="1" ht="21.75" customHeight="1" x14ac:dyDescent="0.25">
      <c r="A14" s="66"/>
      <c r="B14" s="67"/>
      <c r="C14" s="67"/>
      <c r="D14" s="67"/>
      <c r="E14" s="67"/>
      <c r="F14" s="67"/>
      <c r="G14" s="67"/>
      <c r="H14" s="67"/>
      <c r="I14" s="67"/>
      <c r="J14" s="67"/>
      <c r="K14" s="67"/>
      <c r="L14" s="67"/>
      <c r="M14" s="67"/>
      <c r="N14" s="67"/>
      <c r="O14" s="67"/>
      <c r="P14" s="67"/>
      <c r="Q14" s="68"/>
    </row>
    <row r="15" spans="1:17" s="15" customFormat="1" ht="119.25" customHeight="1" thickBot="1" x14ac:dyDescent="0.25">
      <c r="A15" s="28" t="s">
        <v>146</v>
      </c>
      <c r="B15" s="11" t="s">
        <v>21</v>
      </c>
      <c r="C15" s="4" t="str">
        <f>'[4]MAPA DE RIESGO'!$B$13</f>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
      <c r="D15" s="53" t="s">
        <v>168</v>
      </c>
      <c r="E15" s="12">
        <v>2</v>
      </c>
      <c r="F15" s="12">
        <v>3</v>
      </c>
      <c r="G15" s="14" t="s">
        <v>35</v>
      </c>
      <c r="H15" s="13" t="s">
        <v>36</v>
      </c>
      <c r="I15" s="9" t="s">
        <v>16</v>
      </c>
      <c r="J15" s="9">
        <v>2</v>
      </c>
      <c r="K15" s="9">
        <v>1</v>
      </c>
      <c r="L15" s="9">
        <v>8</v>
      </c>
      <c r="M15" s="14" t="s">
        <v>37</v>
      </c>
      <c r="N15" s="9" t="s">
        <v>38</v>
      </c>
      <c r="O15" s="13" t="s">
        <v>39</v>
      </c>
      <c r="P15" s="26" t="s">
        <v>40</v>
      </c>
      <c r="Q15" s="9"/>
    </row>
    <row r="16" spans="1:17" s="15" customFormat="1" ht="111.75" customHeight="1" thickBot="1" x14ac:dyDescent="0.25">
      <c r="A16" s="28" t="s">
        <v>146</v>
      </c>
      <c r="B16" s="11" t="str">
        <f>'[4]MAPA DE RIESGO'!A15</f>
        <v>R3</v>
      </c>
      <c r="C16" s="4" t="str">
        <f>'[4]MAPA DE RIESGO'!B15</f>
        <v>Posibilidad de direccionar la Contratación y/o vinculación en favor de un tercero</v>
      </c>
      <c r="D16" s="12" t="s">
        <v>166</v>
      </c>
      <c r="E16" s="12">
        <f>'[4]MAPA DE RIESGO'!C15</f>
        <v>1</v>
      </c>
      <c r="F16" s="12">
        <f>'[4]MAPA DE RIESGO'!D15</f>
        <v>4</v>
      </c>
      <c r="G16" s="14" t="str">
        <f>'[4]MAPA DE RIESGO'!E15</f>
        <v>ZONA RIESGO ALTA</v>
      </c>
      <c r="H16" s="13" t="s">
        <v>41</v>
      </c>
      <c r="I16" s="9" t="str">
        <f>'[4]MAPA DE RIESGO'!G15</f>
        <v>IMPACTO</v>
      </c>
      <c r="J16" s="9">
        <f>'[4]MAPA DE RIESGO'!H15</f>
        <v>1</v>
      </c>
      <c r="K16" s="9">
        <f>'[4]MAPA DE RIESGO'!I15</f>
        <v>2</v>
      </c>
      <c r="L16" s="9">
        <f>'[4]MAPA DE RIESGO'!J15</f>
        <v>8</v>
      </c>
      <c r="M16" s="14" t="str">
        <f>'[4]MAPA DE RIESGO'!K15</f>
        <v>ZONA RIESGO BAJA</v>
      </c>
      <c r="N16" s="9" t="str">
        <f>'[4]MAPA DE RIESGO'!L15</f>
        <v>EVITAR EL RIESGO</v>
      </c>
      <c r="O16" s="13" t="str">
        <f>'[4]MAPA DE RIESGO'!M15</f>
        <v>Devolver a quien estructure el proceso para ajustar los criterios que no corresponada o limiten la participación</v>
      </c>
      <c r="P16" s="26" t="s">
        <v>40</v>
      </c>
      <c r="Q16" s="9"/>
    </row>
    <row r="17" spans="1:17" s="15" customFormat="1" ht="15.75" customHeight="1" x14ac:dyDescent="0.2">
      <c r="A17" s="42"/>
      <c r="B17" s="43"/>
      <c r="C17" s="44"/>
      <c r="D17" s="44"/>
      <c r="E17" s="43"/>
      <c r="F17" s="43"/>
      <c r="G17" s="45"/>
      <c r="H17" s="46"/>
      <c r="I17" s="47"/>
      <c r="J17" s="47"/>
      <c r="K17" s="47"/>
      <c r="L17" s="47"/>
      <c r="M17" s="45"/>
      <c r="N17" s="47"/>
      <c r="O17" s="46"/>
      <c r="P17" s="48"/>
      <c r="Q17" s="41"/>
    </row>
    <row r="18" spans="1:17" s="15" customFormat="1" ht="162.75" customHeight="1" thickBot="1" x14ac:dyDescent="0.25">
      <c r="A18" s="40" t="s">
        <v>144</v>
      </c>
      <c r="B18" s="49" t="s">
        <v>21</v>
      </c>
      <c r="C18" s="50" t="s">
        <v>69</v>
      </c>
      <c r="D18" s="54" t="s">
        <v>168</v>
      </c>
      <c r="E18" s="49">
        <v>4</v>
      </c>
      <c r="F18" s="49">
        <v>4</v>
      </c>
      <c r="G18" s="14" t="s">
        <v>45</v>
      </c>
      <c r="H18" s="13" t="s">
        <v>147</v>
      </c>
      <c r="I18" s="9" t="s">
        <v>16</v>
      </c>
      <c r="J18" s="5">
        <v>3</v>
      </c>
      <c r="K18" s="5">
        <v>3</v>
      </c>
      <c r="L18" s="9">
        <v>36</v>
      </c>
      <c r="M18" s="14" t="str">
        <f>$M$20</f>
        <v>ZONA RIESGO ALTA</v>
      </c>
      <c r="N18" s="9" t="s">
        <v>38</v>
      </c>
      <c r="O18" s="13" t="s">
        <v>70</v>
      </c>
      <c r="P18" s="26" t="s">
        <v>40</v>
      </c>
      <c r="Q18" s="41"/>
    </row>
    <row r="19" spans="1:17" s="17" customFormat="1" ht="15.75" customHeight="1" x14ac:dyDescent="0.25">
      <c r="A19" s="66"/>
      <c r="B19" s="67"/>
      <c r="C19" s="67"/>
      <c r="D19" s="67"/>
      <c r="E19" s="67"/>
      <c r="F19" s="67"/>
      <c r="G19" s="67"/>
      <c r="H19" s="67"/>
      <c r="I19" s="67"/>
      <c r="J19" s="67"/>
      <c r="K19" s="67"/>
      <c r="L19" s="67"/>
      <c r="M19" s="67"/>
      <c r="N19" s="67"/>
      <c r="O19" s="67"/>
      <c r="P19" s="67"/>
      <c r="Q19" s="67"/>
    </row>
    <row r="20" spans="1:17" s="17" customFormat="1" ht="128.25" customHeight="1" thickBot="1" x14ac:dyDescent="0.25">
      <c r="A20" s="28" t="s">
        <v>42</v>
      </c>
      <c r="B20" s="11" t="s">
        <v>21</v>
      </c>
      <c r="C20" s="4" t="str">
        <f>'[5]MAPA DE RIESGO'!B13</f>
        <v>Pérdida o daño de los bienes o servicios ecosistémicos de las áreas áreas de interés ambiental del D.C. (Incluye áreas  protegidas administradas por la SDA)</v>
      </c>
      <c r="D20" s="53" t="s">
        <v>168</v>
      </c>
      <c r="E20" s="12">
        <f>'[5]MAPA DE RIESGO'!C13</f>
        <v>5</v>
      </c>
      <c r="F20" s="12">
        <f>'[5]MAPA DE RIESGO'!D13</f>
        <v>5</v>
      </c>
      <c r="G20" s="14" t="str">
        <f>'[5]MAPA DE RIESGO'!E13</f>
        <v>ZONA RIESGO EXTREMA</v>
      </c>
      <c r="H20" s="13" t="str">
        <f>'[5]MAPA DE RIESGO'!F13</f>
        <v xml:space="preserve">Los Administradores (PEDH y PEDM) realizan periódicamente en cada visita de las áreas de la Estructura Ecológica Principal administradas, análisis de tensionantes donde identifican ocupaciones y factores que puedan afectar los bienes o servicios ecosistémicos de las áreas de interés ambiental.
Los Administradores (PEDH y PEDM) de acuerdo a la necesidad realizan reporte y seguimiento de la situación a las autoridades competentes (Alcaldías Locales)
Los Administradores (PEDH y PEDM) según se presente, realizan acciones iniciales de control (levantamiento de cambuches)
Los Profesionales de incendios forestales continuamente, según las actividades correspondientes descritas en el plan de acción de la Comisión de Distrital para la Prevención y Mitigación de Incendios Forestales, realizan prevención y mitigación de incendios forestales.
Los profesionales de emergencias ambientales de la DGA, realizan la gestión de atención de las emergencias ambientales mediante la implementación del Plan Institucional de Respuesta a Emergencias
</v>
      </c>
      <c r="I20" s="9" t="str">
        <f>'[5]MAPA DE RIESGO'!G13</f>
        <v>IMPACTO</v>
      </c>
      <c r="J20" s="9">
        <f>'[5]MAPA DE RIESGO'!H13</f>
        <v>3</v>
      </c>
      <c r="K20" s="9">
        <f>'[5]MAPA DE RIESGO'!I13</f>
        <v>3</v>
      </c>
      <c r="L20" s="9">
        <f>'[5]MAPA DE RIESGO'!J13</f>
        <v>36</v>
      </c>
      <c r="M20" s="14" t="str">
        <f>'[5]MAPA DE RIESGO'!K13</f>
        <v>ZONA RIESGO ALTA</v>
      </c>
      <c r="N20" s="9" t="str">
        <f>'[5]MAPA DE RIESGO'!L13</f>
        <v>REDUCIR EL RIESGO</v>
      </c>
      <c r="O20" s="13"/>
      <c r="P20" s="26" t="s">
        <v>42</v>
      </c>
      <c r="Q20" s="10"/>
    </row>
    <row r="21" spans="1:17" s="17" customFormat="1" ht="131.25" customHeight="1" thickBot="1" x14ac:dyDescent="0.25">
      <c r="A21" s="28" t="s">
        <v>42</v>
      </c>
      <c r="B21" s="11" t="s">
        <v>23</v>
      </c>
      <c r="C21" s="4" t="s">
        <v>43</v>
      </c>
      <c r="D21" s="53" t="s">
        <v>168</v>
      </c>
      <c r="E21" s="12">
        <f>'[5]MAPA DE RIESGO'!C14</f>
        <v>5</v>
      </c>
      <c r="F21" s="12">
        <f>'[5]MAPA DE RIESGO'!D14</f>
        <v>4</v>
      </c>
      <c r="G21" s="14" t="str">
        <f>'[5]MAPA DE RIESGO'!E14</f>
        <v>ZONA RIESGO EXTREMA</v>
      </c>
      <c r="H21" s="13" t="str">
        <f>'[5]MAPA DE RIESGO'!F14</f>
        <v xml:space="preserve">Los profesionales líderes de cada grupo del Proceso de Gestión Amiental y Dearrollo Rural, periódicamente mantienen actualizada la información en el DRIVE o en su archivo de trazabilidad  predeterminado de acuerdo a sus tiempos de retención, clasificación y tipología definida; en los procedimientos de cada equipo de trabajo. </v>
      </c>
      <c r="I21" s="9" t="str">
        <f>'[5]MAPA DE RIESGO'!G14</f>
        <v>IMPACTO</v>
      </c>
      <c r="J21" s="9">
        <f>'[5]MAPA DE RIESGO'!H14</f>
        <v>2</v>
      </c>
      <c r="K21" s="9">
        <f>'[5]MAPA DE RIESGO'!I14</f>
        <v>2</v>
      </c>
      <c r="L21" s="9">
        <f>'[5]MAPA DE RIESGO'!J14</f>
        <v>16</v>
      </c>
      <c r="M21" s="14" t="str">
        <f>'[5]MAPA DE RIESGO'!K14</f>
        <v>ZONA RIESGO BAJA</v>
      </c>
      <c r="N21" s="9" t="str">
        <f>'[5]MAPA DE RIESGO'!L14</f>
        <v>REDUCIR EL RIESGO</v>
      </c>
      <c r="O21" s="13"/>
      <c r="P21" s="26" t="s">
        <v>42</v>
      </c>
      <c r="Q21" s="10"/>
    </row>
    <row r="22" spans="1:17" s="17" customFormat="1" ht="115.5" thickBot="1" x14ac:dyDescent="0.25">
      <c r="A22" s="28" t="s">
        <v>42</v>
      </c>
      <c r="B22" s="11" t="s">
        <v>27</v>
      </c>
      <c r="C22" s="4" t="s">
        <v>44</v>
      </c>
      <c r="D22" s="53" t="s">
        <v>168</v>
      </c>
      <c r="E22" s="12">
        <v>5</v>
      </c>
      <c r="F22" s="12">
        <v>5</v>
      </c>
      <c r="G22" s="14" t="s">
        <v>45</v>
      </c>
      <c r="H22" s="13" t="s">
        <v>46</v>
      </c>
      <c r="I22" s="9" t="s">
        <v>16</v>
      </c>
      <c r="J22" s="9">
        <v>2</v>
      </c>
      <c r="K22" s="9">
        <v>2</v>
      </c>
      <c r="L22" s="9">
        <v>16</v>
      </c>
      <c r="M22" s="14" t="s">
        <v>37</v>
      </c>
      <c r="N22" s="9" t="s">
        <v>38</v>
      </c>
      <c r="O22" s="13"/>
      <c r="P22" s="26" t="s">
        <v>42</v>
      </c>
      <c r="Q22" s="10"/>
    </row>
    <row r="23" spans="1:17" s="17" customFormat="1" ht="117.75" customHeight="1" thickBot="1" x14ac:dyDescent="0.25">
      <c r="A23" s="28" t="s">
        <v>42</v>
      </c>
      <c r="B23" s="11" t="s">
        <v>29</v>
      </c>
      <c r="C23" s="4" t="s">
        <v>47</v>
      </c>
      <c r="D23" s="53" t="s">
        <v>168</v>
      </c>
      <c r="E23" s="12">
        <v>5</v>
      </c>
      <c r="F23" s="12">
        <v>5</v>
      </c>
      <c r="G23" s="14" t="s">
        <v>45</v>
      </c>
      <c r="H23" s="13" t="s">
        <v>48</v>
      </c>
      <c r="I23" s="9" t="s">
        <v>16</v>
      </c>
      <c r="J23" s="9">
        <v>2</v>
      </c>
      <c r="K23" s="9">
        <v>2</v>
      </c>
      <c r="L23" s="9">
        <v>16</v>
      </c>
      <c r="M23" s="14" t="s">
        <v>37</v>
      </c>
      <c r="N23" s="9" t="s">
        <v>49</v>
      </c>
      <c r="O23" s="13"/>
      <c r="P23" s="26" t="s">
        <v>42</v>
      </c>
      <c r="Q23" s="10"/>
    </row>
    <row r="24" spans="1:17" s="17" customFormat="1" ht="102.75" thickBot="1" x14ac:dyDescent="0.25">
      <c r="A24" s="28" t="s">
        <v>42</v>
      </c>
      <c r="B24" s="11" t="s">
        <v>31</v>
      </c>
      <c r="C24" s="4" t="s">
        <v>50</v>
      </c>
      <c r="D24" s="12" t="s">
        <v>166</v>
      </c>
      <c r="E24" s="12">
        <v>4</v>
      </c>
      <c r="F24" s="12">
        <v>3</v>
      </c>
      <c r="G24" s="14" t="s">
        <v>25</v>
      </c>
      <c r="H24" s="13" t="s">
        <v>51</v>
      </c>
      <c r="I24" s="9" t="s">
        <v>16</v>
      </c>
      <c r="J24" s="9">
        <v>4</v>
      </c>
      <c r="K24" s="9">
        <v>1</v>
      </c>
      <c r="L24" s="9">
        <v>16</v>
      </c>
      <c r="M24" s="14" t="s">
        <v>35</v>
      </c>
      <c r="N24" s="9" t="s">
        <v>49</v>
      </c>
      <c r="O24" s="13"/>
      <c r="P24" s="26" t="s">
        <v>42</v>
      </c>
      <c r="Q24" s="10"/>
    </row>
    <row r="25" spans="1:17" s="17" customFormat="1" ht="15.75" x14ac:dyDescent="0.25">
      <c r="A25" s="66"/>
      <c r="B25" s="67"/>
      <c r="C25" s="67"/>
      <c r="D25" s="67"/>
      <c r="E25" s="67"/>
      <c r="F25" s="67"/>
      <c r="G25" s="67"/>
      <c r="H25" s="67"/>
      <c r="I25" s="67"/>
      <c r="J25" s="67"/>
      <c r="K25" s="67"/>
      <c r="L25" s="67"/>
      <c r="M25" s="67"/>
      <c r="N25" s="67"/>
      <c r="O25" s="67"/>
      <c r="P25" s="67"/>
      <c r="Q25" s="67"/>
    </row>
    <row r="26" spans="1:17" s="17" customFormat="1" ht="334.5" customHeight="1" thickBot="1" x14ac:dyDescent="0.25">
      <c r="A26" s="30" t="s">
        <v>52</v>
      </c>
      <c r="B26" s="11" t="s">
        <v>21</v>
      </c>
      <c r="C26" s="35" t="s">
        <v>98</v>
      </c>
      <c r="D26" s="53" t="s">
        <v>168</v>
      </c>
      <c r="E26" s="12">
        <f>'[6]MAPA DE RIESGO'!C13</f>
        <v>2</v>
      </c>
      <c r="F26" s="12">
        <f>'[6]MAPA DE RIESGO'!D13</f>
        <v>4</v>
      </c>
      <c r="G26" s="14" t="str">
        <f>'[6]MAPA DE RIESGO'!E13</f>
        <v>ZONA RIESGO ALTA</v>
      </c>
      <c r="H26" s="36" t="s">
        <v>99</v>
      </c>
      <c r="I26" s="13" t="str">
        <f>'[6]MAPA DE RIESGO'!G13</f>
        <v>PROBABILIDAD</v>
      </c>
      <c r="J26" s="9">
        <v>2</v>
      </c>
      <c r="K26" s="9">
        <v>2</v>
      </c>
      <c r="L26" s="9">
        <v>16</v>
      </c>
      <c r="M26" s="14" t="s">
        <v>37</v>
      </c>
      <c r="N26" s="9" t="str">
        <f>'[6]MAPA DE RIESGO'!L13</f>
        <v>REDUCIR EL RIESGO</v>
      </c>
      <c r="O26" s="36" t="s">
        <v>102</v>
      </c>
      <c r="P26" s="26" t="str">
        <f>'[6]MAPA DE RIESGO'!N13</f>
        <v>SUBDIRECCION DE POLITICA Y PPLANES AMBIENTALES</v>
      </c>
      <c r="Q26" s="10">
        <f>'[6]MAPA DE RIESGO'!O13</f>
        <v>0</v>
      </c>
    </row>
    <row r="27" spans="1:17" s="17" customFormat="1" ht="409.6" customHeight="1" thickBot="1" x14ac:dyDescent="0.25">
      <c r="A27" s="30" t="s">
        <v>52</v>
      </c>
      <c r="B27" s="11" t="s">
        <v>23</v>
      </c>
      <c r="C27" s="4" t="s">
        <v>53</v>
      </c>
      <c r="D27" s="53" t="s">
        <v>168</v>
      </c>
      <c r="E27" s="12">
        <f>'[6]MAPA DE RIESGO'!C14</f>
        <v>3</v>
      </c>
      <c r="F27" s="12">
        <f>'[6]MAPA DE RIESGO'!D14</f>
        <v>3</v>
      </c>
      <c r="G27" s="14" t="str">
        <f>'[6]MAPA DE RIESGO'!E14</f>
        <v>ZONA RIESGO ALTA</v>
      </c>
      <c r="H27" s="36" t="s">
        <v>100</v>
      </c>
      <c r="I27" s="13" t="str">
        <f>'[6]MAPA DE RIESGO'!G14</f>
        <v>PROBABILIDAD</v>
      </c>
      <c r="J27" s="9">
        <v>2</v>
      </c>
      <c r="K27" s="9">
        <v>2</v>
      </c>
      <c r="L27" s="9">
        <v>16</v>
      </c>
      <c r="M27" s="14" t="s">
        <v>37</v>
      </c>
      <c r="N27" s="9" t="str">
        <f>'[6]MAPA DE RIESGO'!L14</f>
        <v>REDUCIR EL RIESGO</v>
      </c>
      <c r="O27" s="36" t="s">
        <v>103</v>
      </c>
      <c r="P27" s="26" t="str">
        <f>'[6]MAPA DE RIESGO'!N14</f>
        <v>DIRECCION DE PLANEACION Y SISTEMAS DE INFORMACION AMBIENTAL</v>
      </c>
      <c r="Q27" s="10">
        <f>'[6]MAPA DE RIESGO'!O14</f>
        <v>0</v>
      </c>
    </row>
    <row r="28" spans="1:17" s="17" customFormat="1" ht="409.5" customHeight="1" thickBot="1" x14ac:dyDescent="0.25">
      <c r="A28" s="30" t="s">
        <v>52</v>
      </c>
      <c r="B28" s="11" t="s">
        <v>27</v>
      </c>
      <c r="C28" s="4" t="s">
        <v>54</v>
      </c>
      <c r="D28" s="12" t="s">
        <v>166</v>
      </c>
      <c r="E28" s="12">
        <f>'[6]MAPA DE RIESGO'!C15</f>
        <v>3</v>
      </c>
      <c r="F28" s="12">
        <f>'[6]MAPA DE RIESGO'!D15</f>
        <v>5</v>
      </c>
      <c r="G28" s="14" t="str">
        <f>'[6]MAPA DE RIESGO'!E15</f>
        <v>ZONA RIESGO EXTREMA</v>
      </c>
      <c r="H28" s="36" t="s">
        <v>101</v>
      </c>
      <c r="I28" s="13" t="str">
        <f>'[6]MAPA DE RIESGO'!G15</f>
        <v>PROBABILIDAD</v>
      </c>
      <c r="J28" s="13">
        <v>2</v>
      </c>
      <c r="K28" s="13">
        <v>2</v>
      </c>
      <c r="L28" s="13">
        <v>16</v>
      </c>
      <c r="M28" s="14" t="s">
        <v>37</v>
      </c>
      <c r="N28" s="9" t="str">
        <f>'[6]MAPA DE RIESGO'!L15</f>
        <v>REDUCIR EL RIESGO</v>
      </c>
      <c r="O28" s="36" t="s">
        <v>104</v>
      </c>
      <c r="P28" s="26" t="str">
        <f>'[6]MAPA DE RIESGO'!N15</f>
        <v>SUBDIRECCION DE POLITICA Y PPLANES AMBIENTALES</v>
      </c>
      <c r="Q28" s="10">
        <f>'[6]MAPA DE RIESGO'!O15</f>
        <v>0</v>
      </c>
    </row>
    <row r="29" spans="1:17" s="17" customFormat="1" ht="15.75" x14ac:dyDescent="0.25">
      <c r="A29" s="66"/>
      <c r="B29" s="67"/>
      <c r="C29" s="67"/>
      <c r="D29" s="67"/>
      <c r="E29" s="67"/>
      <c r="F29" s="67"/>
      <c r="G29" s="67"/>
      <c r="H29" s="67"/>
      <c r="I29" s="67"/>
      <c r="J29" s="67"/>
      <c r="K29" s="67"/>
      <c r="L29" s="67"/>
      <c r="M29" s="67"/>
      <c r="N29" s="67"/>
      <c r="O29" s="67"/>
      <c r="P29" s="67"/>
      <c r="Q29" s="69"/>
    </row>
    <row r="30" spans="1:17" s="18" customFormat="1" ht="268.5" thickBot="1" x14ac:dyDescent="0.25">
      <c r="A30" s="28" t="s">
        <v>55</v>
      </c>
      <c r="B30" s="11" t="s">
        <v>21</v>
      </c>
      <c r="C30" s="4" t="s">
        <v>56</v>
      </c>
      <c r="D30" s="53" t="s">
        <v>168</v>
      </c>
      <c r="E30" s="12">
        <v>3</v>
      </c>
      <c r="F30" s="4">
        <v>3</v>
      </c>
      <c r="G30" s="14" t="s">
        <v>25</v>
      </c>
      <c r="H30" s="13" t="s">
        <v>57</v>
      </c>
      <c r="I30" s="13" t="s">
        <v>15</v>
      </c>
      <c r="J30" s="13">
        <v>1</v>
      </c>
      <c r="K30" s="13">
        <v>3</v>
      </c>
      <c r="L30" s="13">
        <v>12</v>
      </c>
      <c r="M30" s="14" t="s">
        <v>35</v>
      </c>
      <c r="N30" s="13" t="s">
        <v>38</v>
      </c>
      <c r="O30" s="13" t="s">
        <v>58</v>
      </c>
      <c r="P30" s="26" t="s">
        <v>59</v>
      </c>
      <c r="Q30" s="10" t="s">
        <v>60</v>
      </c>
    </row>
    <row r="31" spans="1:17" s="18" customFormat="1" ht="15.75" x14ac:dyDescent="0.25">
      <c r="A31" s="60"/>
      <c r="B31" s="61"/>
      <c r="C31" s="61"/>
      <c r="D31" s="61"/>
      <c r="E31" s="61"/>
      <c r="F31" s="61"/>
      <c r="G31" s="61"/>
      <c r="H31" s="61"/>
      <c r="I31" s="61"/>
      <c r="J31" s="61"/>
      <c r="K31" s="61"/>
      <c r="L31" s="61"/>
      <c r="M31" s="61"/>
      <c r="N31" s="61"/>
      <c r="O31" s="61"/>
      <c r="P31" s="61"/>
      <c r="Q31" s="62"/>
    </row>
    <row r="32" spans="1:17" s="18" customFormat="1" ht="230.25" customHeight="1" thickBot="1" x14ac:dyDescent="0.25">
      <c r="A32" s="28" t="s">
        <v>61</v>
      </c>
      <c r="B32" s="19" t="s">
        <v>21</v>
      </c>
      <c r="C32" s="13" t="s">
        <v>62</v>
      </c>
      <c r="D32" s="55" t="s">
        <v>168</v>
      </c>
      <c r="E32" s="13">
        <v>3</v>
      </c>
      <c r="F32" s="13">
        <v>4</v>
      </c>
      <c r="G32" s="14" t="s">
        <v>45</v>
      </c>
      <c r="H32" s="36" t="s">
        <v>155</v>
      </c>
      <c r="I32" s="13" t="s">
        <v>15</v>
      </c>
      <c r="J32" s="13">
        <v>1</v>
      </c>
      <c r="K32" s="13">
        <v>4</v>
      </c>
      <c r="L32" s="13">
        <v>16</v>
      </c>
      <c r="M32" s="14" t="s">
        <v>35</v>
      </c>
      <c r="N32" s="10" t="s">
        <v>38</v>
      </c>
      <c r="O32" s="10" t="s">
        <v>63</v>
      </c>
      <c r="P32" s="16" t="s">
        <v>64</v>
      </c>
      <c r="Q32" s="10" t="s">
        <v>65</v>
      </c>
    </row>
    <row r="33" spans="1:17" s="18" customFormat="1" ht="230.25" customHeight="1" thickBot="1" x14ac:dyDescent="0.25">
      <c r="A33" s="28" t="s">
        <v>96</v>
      </c>
      <c r="B33" s="19" t="s">
        <v>23</v>
      </c>
      <c r="C33" s="37" t="s">
        <v>66</v>
      </c>
      <c r="D33" s="55" t="s">
        <v>168</v>
      </c>
      <c r="E33" s="13">
        <v>1</v>
      </c>
      <c r="F33" s="13">
        <v>4</v>
      </c>
      <c r="G33" s="14" t="s">
        <v>25</v>
      </c>
      <c r="H33" s="36" t="s">
        <v>156</v>
      </c>
      <c r="I33" s="13" t="s">
        <v>16</v>
      </c>
      <c r="J33" s="13">
        <v>1</v>
      </c>
      <c r="K33" s="13">
        <v>2</v>
      </c>
      <c r="L33" s="13">
        <v>8</v>
      </c>
      <c r="M33" s="14" t="s">
        <v>37</v>
      </c>
      <c r="N33" s="10" t="s">
        <v>38</v>
      </c>
      <c r="O33" s="10" t="s">
        <v>67</v>
      </c>
      <c r="P33" s="26" t="s">
        <v>64</v>
      </c>
      <c r="Q33" s="10"/>
    </row>
    <row r="34" spans="1:17" s="18" customFormat="1" ht="224.25" customHeight="1" thickBot="1" x14ac:dyDescent="0.25">
      <c r="A34" s="28" t="s">
        <v>96</v>
      </c>
      <c r="B34" s="19" t="s">
        <v>27</v>
      </c>
      <c r="C34" s="37" t="s">
        <v>106</v>
      </c>
      <c r="D34" s="13" t="s">
        <v>166</v>
      </c>
      <c r="E34" s="13">
        <v>2</v>
      </c>
      <c r="F34" s="13">
        <v>4</v>
      </c>
      <c r="G34" s="14" t="s">
        <v>25</v>
      </c>
      <c r="H34" s="36" t="s">
        <v>105</v>
      </c>
      <c r="I34" s="13" t="s">
        <v>15</v>
      </c>
      <c r="J34" s="13">
        <v>2</v>
      </c>
      <c r="K34" s="13">
        <v>4</v>
      </c>
      <c r="L34" s="13">
        <v>32</v>
      </c>
      <c r="M34" s="14" t="s">
        <v>25</v>
      </c>
      <c r="N34" s="10" t="s">
        <v>38</v>
      </c>
      <c r="O34" s="10" t="s">
        <v>107</v>
      </c>
      <c r="P34" s="26" t="s">
        <v>64</v>
      </c>
      <c r="Q34" s="10" t="s">
        <v>68</v>
      </c>
    </row>
    <row r="35" spans="1:17" s="18" customFormat="1" ht="15.75" x14ac:dyDescent="0.25">
      <c r="A35" s="60"/>
      <c r="B35" s="61"/>
      <c r="C35" s="61"/>
      <c r="D35" s="61"/>
      <c r="E35" s="61"/>
      <c r="F35" s="61"/>
      <c r="G35" s="61"/>
      <c r="H35" s="61"/>
      <c r="I35" s="61"/>
      <c r="J35" s="61"/>
      <c r="K35" s="61"/>
      <c r="L35" s="61"/>
      <c r="M35" s="61"/>
      <c r="N35" s="61"/>
      <c r="O35" s="61"/>
      <c r="P35" s="61"/>
      <c r="Q35" s="62"/>
    </row>
    <row r="36" spans="1:17" s="18" customFormat="1" ht="15.75" x14ac:dyDescent="0.25">
      <c r="A36" s="60"/>
      <c r="B36" s="61"/>
      <c r="C36" s="61"/>
      <c r="D36" s="61"/>
      <c r="E36" s="61"/>
      <c r="F36" s="61"/>
      <c r="G36" s="61"/>
      <c r="H36" s="61"/>
      <c r="I36" s="61"/>
      <c r="J36" s="61"/>
      <c r="K36" s="61"/>
      <c r="L36" s="61"/>
      <c r="M36" s="61"/>
      <c r="N36" s="61"/>
      <c r="O36" s="61"/>
      <c r="P36" s="61"/>
      <c r="Q36" s="62"/>
    </row>
    <row r="37" spans="1:17" s="18" customFormat="1" ht="104.25" customHeight="1" thickBot="1" x14ac:dyDescent="0.25">
      <c r="A37" s="28" t="s">
        <v>71</v>
      </c>
      <c r="B37" s="19" t="s">
        <v>21</v>
      </c>
      <c r="C37" s="19" t="s">
        <v>72</v>
      </c>
      <c r="D37" s="56" t="s">
        <v>168</v>
      </c>
      <c r="E37" s="19">
        <v>3</v>
      </c>
      <c r="F37" s="19">
        <v>4</v>
      </c>
      <c r="G37" s="14" t="s">
        <v>45</v>
      </c>
      <c r="H37" s="13" t="s">
        <v>73</v>
      </c>
      <c r="I37" s="13" t="s">
        <v>16</v>
      </c>
      <c r="J37" s="13">
        <v>3</v>
      </c>
      <c r="K37" s="13">
        <v>3</v>
      </c>
      <c r="L37" s="13">
        <v>36</v>
      </c>
      <c r="M37" s="14" t="s">
        <v>25</v>
      </c>
      <c r="N37" s="10" t="s">
        <v>38</v>
      </c>
      <c r="O37" s="7" t="s">
        <v>74</v>
      </c>
      <c r="P37" s="26" t="s">
        <v>40</v>
      </c>
      <c r="Q37" s="20"/>
    </row>
    <row r="38" spans="1:17" s="18" customFormat="1" ht="102.75" thickBot="1" x14ac:dyDescent="0.25">
      <c r="A38" s="28" t="s">
        <v>71</v>
      </c>
      <c r="B38" s="19" t="str">
        <f>'[7]MAPA DE RIESGO'!A15</f>
        <v>R3</v>
      </c>
      <c r="C38" s="19" t="str">
        <f>'[7]MAPA DE RIESGO'!B15</f>
        <v>Alteración y perdida de la información en el Archivo de la SDA</v>
      </c>
      <c r="D38" s="19" t="s">
        <v>166</v>
      </c>
      <c r="E38" s="19">
        <f>'[7]MAPA DE RIESGO'!C15</f>
        <v>3</v>
      </c>
      <c r="F38" s="19">
        <f>'[7]MAPA DE RIESGO'!D15</f>
        <v>4</v>
      </c>
      <c r="G38" s="14" t="str">
        <f>'[7]MAPA DE RIESGO'!E15</f>
        <v>ZONA RIESGO EXTREMA</v>
      </c>
      <c r="H38" s="13" t="str">
        <f>'[7]VALORACIÓN DEL RIESGO'!$G$13</f>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
      <c r="I38" s="13" t="s">
        <v>16</v>
      </c>
      <c r="J38" s="13">
        <v>3</v>
      </c>
      <c r="K38" s="13">
        <v>3</v>
      </c>
      <c r="L38" s="13">
        <v>36</v>
      </c>
      <c r="M38" s="14" t="s">
        <v>25</v>
      </c>
      <c r="N38" s="10" t="s">
        <v>38</v>
      </c>
      <c r="O38" s="7" t="s">
        <v>75</v>
      </c>
      <c r="P38" s="26" t="s">
        <v>40</v>
      </c>
      <c r="Q38" s="20"/>
    </row>
    <row r="39" spans="1:17" s="18" customFormat="1" ht="15.75" x14ac:dyDescent="0.25">
      <c r="A39" s="60"/>
      <c r="B39" s="61"/>
      <c r="C39" s="61"/>
      <c r="D39" s="61"/>
      <c r="E39" s="61"/>
      <c r="F39" s="61"/>
      <c r="G39" s="61"/>
      <c r="H39" s="61"/>
      <c r="I39" s="61"/>
      <c r="J39" s="61"/>
      <c r="K39" s="61"/>
      <c r="L39" s="61"/>
      <c r="M39" s="61"/>
      <c r="N39" s="61"/>
      <c r="O39" s="61"/>
      <c r="P39" s="61"/>
      <c r="Q39" s="62"/>
    </row>
    <row r="40" spans="1:17" s="18" customFormat="1" ht="210.75" customHeight="1" thickBot="1" x14ac:dyDescent="0.25">
      <c r="A40" s="28" t="s">
        <v>76</v>
      </c>
      <c r="B40" s="19" t="s">
        <v>21</v>
      </c>
      <c r="C40" s="13" t="str">
        <f>'[8]MAPA DE RIESGO'!B13</f>
        <v>Inoportunidad en la entrega de informes, alertas y recomendaciones para el mejoramiento de la gestión institucional</v>
      </c>
      <c r="D40" s="55" t="s">
        <v>168</v>
      </c>
      <c r="E40" s="13">
        <f>'[8]MAPA DE RIESGO'!C13</f>
        <v>5</v>
      </c>
      <c r="F40" s="13">
        <f>'[8]MAPA DE RIESGO'!D13</f>
        <v>4</v>
      </c>
      <c r="G40" s="14" t="str">
        <f>'[8]MAPA DE RIESGO'!E13</f>
        <v>ZONA RIESGO EXTREMA</v>
      </c>
      <c r="H40" s="13" t="str">
        <f>'[8]MAPA DE RIESGO'!F13</f>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
      <c r="I40" s="13" t="str">
        <f>'[8]MAPA DE RIESGO'!G13</f>
        <v>PROBABILIDAD</v>
      </c>
      <c r="J40" s="13">
        <f>'[8]MAPA DE RIESGO'!H13</f>
        <v>3</v>
      </c>
      <c r="K40" s="13">
        <f>'[8]MAPA DE RIESGO'!I13</f>
        <v>4</v>
      </c>
      <c r="L40" s="13">
        <f>'[8]MAPA DE RIESGO'!J13</f>
        <v>48</v>
      </c>
      <c r="M40" s="14" t="str">
        <f>'[8]MAPA DE RIESGO'!K13</f>
        <v>ZONA RIESGO EXTREMA</v>
      </c>
      <c r="N40" s="10" t="str">
        <f>'[8]MAPA DE RIESGO'!L13</f>
        <v>REDUCIR EL RIESGO</v>
      </c>
      <c r="O40" s="10" t="str">
        <f>'[8]MAPA DE RIESGO'!M13</f>
        <v>Realizar capacitaciones en la aplicación de los procedimientos de auditoria</v>
      </c>
      <c r="P40" s="26" t="str">
        <f>'[8]MAPA DE RIESGO'!N13</f>
        <v>OFICINA DE CONTROL INTERNO</v>
      </c>
      <c r="Q40" s="7" t="str">
        <f>'[8]MAPA DE RIESGO'!O13</f>
        <v>Capacitaciones realizadas / 2 capacitaciones programadas</v>
      </c>
    </row>
    <row r="41" spans="1:17" s="18" customFormat="1" ht="57" customHeight="1" thickBot="1" x14ac:dyDescent="0.25">
      <c r="A41" s="28" t="s">
        <v>76</v>
      </c>
      <c r="B41" s="19" t="s">
        <v>23</v>
      </c>
      <c r="C41" s="13" t="s">
        <v>77</v>
      </c>
      <c r="D41" s="13" t="s">
        <v>167</v>
      </c>
      <c r="E41" s="13">
        <f>'[8]MAPA DE RIESGO'!C14</f>
        <v>3</v>
      </c>
      <c r="F41" s="13">
        <f>'[8]MAPA DE RIESGO'!D14</f>
        <v>5</v>
      </c>
      <c r="G41" s="14" t="str">
        <f>'[8]MAPA DE RIESGO'!E14</f>
        <v>ZONA RIESGO EXTREMA</v>
      </c>
      <c r="H41" s="13" t="str">
        <f>'[8]MAPA DE RIESGO'!F14</f>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
      <c r="I41" s="13" t="str">
        <f>'[8]MAPA DE RIESGO'!G14</f>
        <v>PROBABILIDAD</v>
      </c>
      <c r="J41" s="13">
        <f>'[8]MAPA DE RIESGO'!H14</f>
        <v>1</v>
      </c>
      <c r="K41" s="13">
        <f>'[8]MAPA DE RIESGO'!I14</f>
        <v>5</v>
      </c>
      <c r="L41" s="13">
        <f>'[8]MAPA DE RIESGO'!J14</f>
        <v>20</v>
      </c>
      <c r="M41" s="14" t="str">
        <f>'[8]MAPA DE RIESGO'!K14</f>
        <v>ZONA RIESGO ALTA</v>
      </c>
      <c r="N41" s="10" t="str">
        <f>'[8]MAPA DE RIESGO'!L14</f>
        <v>EVITAR EL RIESGO</v>
      </c>
      <c r="O41" s="10" t="str">
        <f>'[8]MAPA DE RIESGO'!M14</f>
        <v>Realizar revisiones de informes preliminares por otro auditor</v>
      </c>
      <c r="P41" s="26" t="str">
        <f>'[8]MAPA DE RIESGO'!N14</f>
        <v>OFICINA DE CONTROL INTERNO</v>
      </c>
      <c r="Q41" s="10" t="str">
        <f>'[8]MAPA DE RIESGO'!O14</f>
        <v>Número de auditorías revisadas / Número de auditorias ejecutadas</v>
      </c>
    </row>
    <row r="42" spans="1:17" s="18" customFormat="1" x14ac:dyDescent="0.2">
      <c r="A42" s="63"/>
      <c r="B42" s="64"/>
      <c r="C42" s="64"/>
      <c r="D42" s="64"/>
      <c r="E42" s="64"/>
      <c r="F42" s="64"/>
      <c r="G42" s="64"/>
      <c r="H42" s="64"/>
      <c r="I42" s="64"/>
      <c r="J42" s="64"/>
      <c r="K42" s="64"/>
      <c r="L42" s="64"/>
      <c r="M42" s="64"/>
      <c r="N42" s="64"/>
      <c r="O42" s="64"/>
      <c r="P42" s="64"/>
      <c r="Q42" s="65"/>
    </row>
    <row r="43" spans="1:17" s="18" customFormat="1" ht="62.25" customHeight="1" thickBot="1" x14ac:dyDescent="0.3">
      <c r="A43" s="29" t="s">
        <v>78</v>
      </c>
      <c r="B43" s="13" t="s">
        <v>21</v>
      </c>
      <c r="C43" s="13" t="str">
        <f>'[9]MAPA DE RIESGO'!B13</f>
        <v xml:space="preserve"> Violación al Debido Proceso</v>
      </c>
      <c r="D43" s="13"/>
      <c r="E43" s="13">
        <f>'[9]MAPA DE RIESGO'!C13</f>
        <v>2</v>
      </c>
      <c r="F43" s="13">
        <f>'[9]MAPA DE RIESGO'!D13</f>
        <v>2</v>
      </c>
      <c r="G43" s="14" t="str">
        <f>'[9]MAPA DE RIESGO'!E13</f>
        <v>ZONA RIESGO BAJA</v>
      </c>
      <c r="H43" s="13"/>
      <c r="I43" s="13" t="str">
        <f>'[9]MAPA DE RIESGO'!G13</f>
        <v>PROBABILIDAD</v>
      </c>
      <c r="J43" s="13">
        <f>'[9]MAPA DE RIESGO'!H13</f>
        <v>1</v>
      </c>
      <c r="K43" s="13">
        <f>'[9]MAPA DE RIESGO'!I13</f>
        <v>2</v>
      </c>
      <c r="L43" s="13">
        <f>'[9]MAPA DE RIESGO'!J13</f>
        <v>8</v>
      </c>
      <c r="M43" s="14" t="str">
        <f>'[9]MAPA DE RIESGO'!K13</f>
        <v>ZONA RIESGO BAJA</v>
      </c>
      <c r="N43" s="10" t="str">
        <f>'[9]MAPA DE RIESGO'!L13</f>
        <v>REDUCIR EL RIESGO</v>
      </c>
      <c r="O43" s="10" t="str">
        <f>'[9]MAPA DE RIESGO'!M13</f>
        <v xml:space="preserve">el segumiento mensual a la base de datos </v>
      </c>
      <c r="P43" s="26" t="s">
        <v>79</v>
      </c>
      <c r="Q43" s="21"/>
    </row>
    <row r="44" spans="1:17" s="18" customFormat="1" ht="57.75" customHeight="1" thickBot="1" x14ac:dyDescent="0.3">
      <c r="A44" s="29" t="s">
        <v>78</v>
      </c>
      <c r="B44" s="13" t="s">
        <v>23</v>
      </c>
      <c r="C44" s="13" t="s">
        <v>80</v>
      </c>
      <c r="D44" s="13" t="s">
        <v>167</v>
      </c>
      <c r="E44" s="13">
        <v>1</v>
      </c>
      <c r="F44" s="13">
        <v>3</v>
      </c>
      <c r="G44" s="14" t="s">
        <v>35</v>
      </c>
      <c r="H44" s="22"/>
      <c r="I44" s="13" t="s">
        <v>15</v>
      </c>
      <c r="J44" s="13">
        <v>1</v>
      </c>
      <c r="K44" s="13">
        <v>3</v>
      </c>
      <c r="L44" s="13">
        <v>12</v>
      </c>
      <c r="M44" s="14" t="s">
        <v>35</v>
      </c>
      <c r="N44" s="9" t="s">
        <v>38</v>
      </c>
      <c r="O44" s="7" t="s">
        <v>81</v>
      </c>
      <c r="P44" s="26" t="s">
        <v>79</v>
      </c>
      <c r="Q44" s="20"/>
    </row>
    <row r="45" spans="1:17" s="18" customFormat="1" x14ac:dyDescent="0.2">
      <c r="A45" s="57"/>
      <c r="B45" s="58"/>
      <c r="C45" s="58"/>
      <c r="D45" s="58"/>
      <c r="E45" s="58"/>
      <c r="F45" s="58"/>
      <c r="G45" s="58"/>
      <c r="H45" s="58"/>
      <c r="I45" s="58"/>
      <c r="J45" s="58"/>
      <c r="K45" s="58"/>
      <c r="L45" s="58"/>
      <c r="M45" s="58"/>
      <c r="N45" s="58"/>
      <c r="O45" s="58"/>
      <c r="P45" s="58"/>
      <c r="Q45" s="59"/>
    </row>
    <row r="46" spans="1:17" s="18" customFormat="1" ht="130.5" customHeight="1" thickBot="1" x14ac:dyDescent="0.25">
      <c r="A46" s="28" t="s">
        <v>148</v>
      </c>
      <c r="B46" s="13" t="s">
        <v>21</v>
      </c>
      <c r="C46" s="13" t="s">
        <v>82</v>
      </c>
      <c r="D46" s="55" t="s">
        <v>168</v>
      </c>
      <c r="E46" s="13">
        <f>'[10]MAPA DE RIESGO'!C13</f>
        <v>3</v>
      </c>
      <c r="F46" s="13">
        <f>'[10]MAPA DE RIESGO'!D13</f>
        <v>3</v>
      </c>
      <c r="G46" s="14" t="str">
        <f>'[10]MAPA DE RIESGO'!E13</f>
        <v>ZONA RIESGO ALTA</v>
      </c>
      <c r="H46" s="36" t="s">
        <v>83</v>
      </c>
      <c r="I46" s="13" t="str">
        <f>'[10]MAPA DE RIESGO'!G13</f>
        <v>PROBABILIDAD</v>
      </c>
      <c r="J46" s="13">
        <f>'[10]MAPA DE RIESGO'!H13</f>
        <v>3</v>
      </c>
      <c r="K46" s="13">
        <f>'[10]MAPA DE RIESGO'!I13</f>
        <v>3</v>
      </c>
      <c r="L46" s="13">
        <f>'[10]MAPA DE RIESGO'!J13</f>
        <v>36</v>
      </c>
      <c r="M46" s="14" t="str">
        <f>'[10]MAPA DE RIESGO'!K13</f>
        <v>ZONA RIESGO ALTA</v>
      </c>
      <c r="N46" s="13" t="str">
        <f>'[10]MAPA DE RIESGO'!L13</f>
        <v>REDUCIR EL RIESGO</v>
      </c>
      <c r="O46" s="36" t="s">
        <v>84</v>
      </c>
      <c r="P46" s="26" t="s">
        <v>85</v>
      </c>
      <c r="Q46" s="23"/>
    </row>
    <row r="47" spans="1:17" s="18" customFormat="1" ht="140.25" customHeight="1" thickBot="1" x14ac:dyDescent="0.25">
      <c r="A47" s="28" t="s">
        <v>148</v>
      </c>
      <c r="B47" s="13" t="str">
        <f>'[11]MAPA DE RIESGO'!A14</f>
        <v>R2</v>
      </c>
      <c r="C47" s="13" t="str">
        <f>'[11]MAPA DE RIESGO'!B14</f>
        <v xml:space="preserve">Presentación extemporánea de informes a la Secretaría de Hacienda Distrital </v>
      </c>
      <c r="D47" s="55" t="s">
        <v>168</v>
      </c>
      <c r="E47" s="13">
        <f>'[10]MAPA DE RIESGO'!C14</f>
        <v>3</v>
      </c>
      <c r="F47" s="13">
        <f>'[10]MAPA DE RIESGO'!D14</f>
        <v>1</v>
      </c>
      <c r="G47" s="14" t="str">
        <f>'[10]MAPA DE RIESGO'!E14</f>
        <v>ZONA RIESGO BAJA</v>
      </c>
      <c r="H47" s="36" t="s">
        <v>86</v>
      </c>
      <c r="I47" s="13" t="str">
        <f>'[10]MAPA DE RIESGO'!G14</f>
        <v>PROBABILIDAD</v>
      </c>
      <c r="J47" s="13">
        <f>'[10]MAPA DE RIESGO'!H14</f>
        <v>3</v>
      </c>
      <c r="K47" s="13">
        <f>'[10]MAPA DE RIESGO'!I14</f>
        <v>1</v>
      </c>
      <c r="L47" s="13">
        <f>'[10]MAPA DE RIESGO'!J14</f>
        <v>12</v>
      </c>
      <c r="M47" s="14" t="str">
        <f>'[10]MAPA DE RIESGO'!K14</f>
        <v>ZONA RIESGO BAJA</v>
      </c>
      <c r="N47" s="13" t="str">
        <f>'[10]MAPA DE RIESGO'!L14</f>
        <v>ASUMIR EL RIESGO</v>
      </c>
      <c r="O47" s="36" t="s">
        <v>132</v>
      </c>
      <c r="P47" s="26" t="str">
        <f>'[11]MAPA DE RIESGO'!N14</f>
        <v>SUBDIRECCION FINANCIERA</v>
      </c>
      <c r="Q47" s="23">
        <f>'[11]MAPA DE RIESGO'!O14</f>
        <v>0</v>
      </c>
    </row>
    <row r="48" spans="1:17" s="18" customFormat="1" ht="93.75" customHeight="1" thickBot="1" x14ac:dyDescent="0.25">
      <c r="A48" s="28" t="s">
        <v>148</v>
      </c>
      <c r="B48" s="13" t="str">
        <f>'[11]MAPA DE RIESGO'!A15</f>
        <v>R3</v>
      </c>
      <c r="C48" s="13" t="str">
        <f>'[11]MAPA DE RIESGO'!B15</f>
        <v>Elaboración inoportuna  del registro presupuestal de un compromiso o contrato suscrito por la SDA.</v>
      </c>
      <c r="D48" s="55" t="s">
        <v>168</v>
      </c>
      <c r="E48" s="13">
        <f>'[10]MAPA DE RIESGO'!C15</f>
        <v>2</v>
      </c>
      <c r="F48" s="13">
        <f>'[10]MAPA DE RIESGO'!D15</f>
        <v>3</v>
      </c>
      <c r="G48" s="14" t="str">
        <f>'[10]MAPA DE RIESGO'!E15</f>
        <v>ZONA RIESGO MODERADA</v>
      </c>
      <c r="H48" s="36" t="s">
        <v>131</v>
      </c>
      <c r="I48" s="13" t="str">
        <f>'[10]MAPA DE RIESGO'!G15</f>
        <v>PROBABILIDAD</v>
      </c>
      <c r="J48" s="13">
        <f>'[10]MAPA DE RIESGO'!H15</f>
        <v>2</v>
      </c>
      <c r="K48" s="13">
        <f>'[10]MAPA DE RIESGO'!I15</f>
        <v>3</v>
      </c>
      <c r="L48" s="13">
        <f>'[10]MAPA DE RIESGO'!J15</f>
        <v>24</v>
      </c>
      <c r="M48" s="14" t="str">
        <f>'[10]MAPA DE RIESGO'!K15</f>
        <v>ZONA RIESGO MODERADA</v>
      </c>
      <c r="N48" s="13" t="str">
        <f>'[10]MAPA DE RIESGO'!L15</f>
        <v>ASUMIR EL RIESGO</v>
      </c>
      <c r="O48" s="36" t="s">
        <v>133</v>
      </c>
      <c r="P48" s="26" t="str">
        <f>'[11]MAPA DE RIESGO'!N15</f>
        <v>SUBDIRECCION FINANCIERA</v>
      </c>
      <c r="Q48" s="23">
        <f>'[11]MAPA DE RIESGO'!O15</f>
        <v>0</v>
      </c>
    </row>
    <row r="49" spans="1:17" s="18" customFormat="1" x14ac:dyDescent="0.2">
      <c r="A49" s="57"/>
      <c r="B49" s="58"/>
      <c r="C49" s="58"/>
      <c r="D49" s="58"/>
      <c r="E49" s="58"/>
      <c r="F49" s="58"/>
      <c r="G49" s="58"/>
      <c r="H49" s="58"/>
      <c r="I49" s="58"/>
      <c r="J49" s="58"/>
      <c r="K49" s="58"/>
      <c r="L49" s="58"/>
      <c r="M49" s="58"/>
      <c r="N49" s="58"/>
      <c r="O49" s="58"/>
      <c r="P49" s="59"/>
      <c r="Q49" s="20"/>
    </row>
    <row r="50" spans="1:17" s="18" customFormat="1" ht="55.5" customHeight="1" thickBot="1" x14ac:dyDescent="0.25">
      <c r="A50" s="28" t="s">
        <v>87</v>
      </c>
      <c r="B50" s="13" t="str">
        <f>'[12]MAPA DE RIESGO'!A13</f>
        <v>R1</v>
      </c>
      <c r="C50" s="13" t="str">
        <f>'[12]MAPA DE RIESGO'!B13</f>
        <v>Incumplimiento en la planeaciòn y ejecuciòn de la Evaluación del desempeño Laboral (EDL) por parte de los evaluadores y evaluados</v>
      </c>
      <c r="D50" s="55" t="s">
        <v>168</v>
      </c>
      <c r="E50" s="13">
        <f>'[12]MAPA DE RIESGO'!C13</f>
        <v>4</v>
      </c>
      <c r="F50" s="13">
        <f>'[12]MAPA DE RIESGO'!D13</f>
        <v>3</v>
      </c>
      <c r="G50" s="14" t="str">
        <f>'[12]MAPA DE RIESGO'!E13</f>
        <v>ZONA RIESGO ALTA</v>
      </c>
      <c r="H50" s="13" t="str">
        <f>'[12]MAPA DE RIESGO'!F13</f>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
      <c r="I50" s="13" t="str">
        <f>'[12]MAPA DE RIESGO'!G13</f>
        <v>PROBABILIDAD</v>
      </c>
      <c r="J50" s="13">
        <f>'[12]MAPA DE RIESGO'!H13</f>
        <v>2</v>
      </c>
      <c r="K50" s="13">
        <f>'[12]MAPA DE RIESGO'!I13</f>
        <v>3</v>
      </c>
      <c r="L50" s="13">
        <f>'[12]MAPA DE RIESGO'!J13</f>
        <v>24</v>
      </c>
      <c r="M50" s="14" t="str">
        <f>'[12]MAPA DE RIESGO'!K13</f>
        <v>ZONA RIESGO MODERADA</v>
      </c>
      <c r="N50" s="13" t="str">
        <f>'[12]MAPA DE RIESGO'!L13</f>
        <v>REDUCIR EL RIESGO</v>
      </c>
      <c r="O50" s="13" t="str">
        <f>'[12]MAPA DE RIESGO'!M13</f>
        <v>Realizar campañas de sensibilización Tema: Entregas oportunas de las EDL, asi como el diligenciamiento de los formatos y la importancia del cumplimiento en la entrega de la EDL.</v>
      </c>
      <c r="P50" s="26" t="str">
        <f>'[12]MAPA DE RIESGO'!N13</f>
        <v>DIRECCION DE GESTION CORPORATIVA</v>
      </c>
      <c r="Q50" s="20"/>
    </row>
    <row r="51" spans="1:17" s="18" customFormat="1" ht="78.75" customHeight="1" thickBot="1" x14ac:dyDescent="0.25">
      <c r="A51" s="28" t="s">
        <v>87</v>
      </c>
      <c r="B51" s="13" t="str">
        <f>[12]ANALISIS!A12</f>
        <v>R2</v>
      </c>
      <c r="C51" s="13" t="str">
        <f>[12]ANALISIS!B12</f>
        <v xml:space="preserve">Manipulación en la vinculación de personal 
</v>
      </c>
      <c r="D51" s="13" t="s">
        <v>166</v>
      </c>
      <c r="E51" s="13">
        <f>[12]ANALISIS!C12</f>
        <v>1</v>
      </c>
      <c r="F51" s="13">
        <f>[12]ANALISIS!D12</f>
        <v>5</v>
      </c>
      <c r="G51" s="14" t="str">
        <f>[12]ANALISIS!H12</f>
        <v>ZONA RIESGO ALTA</v>
      </c>
      <c r="H51" s="13" t="s">
        <v>88</v>
      </c>
      <c r="I51" s="13" t="s">
        <v>15</v>
      </c>
      <c r="J51" s="13">
        <v>1</v>
      </c>
      <c r="K51" s="13">
        <v>5</v>
      </c>
      <c r="L51" s="13">
        <v>20</v>
      </c>
      <c r="M51" s="14" t="s">
        <v>25</v>
      </c>
      <c r="N51" s="13" t="s">
        <v>49</v>
      </c>
      <c r="O51" s="13" t="s">
        <v>89</v>
      </c>
      <c r="P51" s="26" t="s">
        <v>40</v>
      </c>
      <c r="Q51" s="20"/>
    </row>
    <row r="52" spans="1:17" s="18" customFormat="1" ht="60.75" customHeight="1" thickBot="1" x14ac:dyDescent="0.25">
      <c r="A52" s="28" t="s">
        <v>87</v>
      </c>
      <c r="B52" s="13" t="str">
        <f>[12]ANALISIS!A13</f>
        <v>R3</v>
      </c>
      <c r="C52" s="13" t="str">
        <f>[12]ANALISIS!B13</f>
        <v>Inasistencia o baja cobertura de las capacitaciones programadas.</v>
      </c>
      <c r="D52" s="55" t="s">
        <v>168</v>
      </c>
      <c r="E52" s="13">
        <f>[12]ANALISIS!C13</f>
        <v>3</v>
      </c>
      <c r="F52" s="13">
        <f>[12]ANALISIS!D13</f>
        <v>4</v>
      </c>
      <c r="G52" s="14" t="str">
        <f>[12]ANALISIS!H13</f>
        <v>ZONA RIESGO EXTREMA</v>
      </c>
      <c r="H52" s="13" t="s">
        <v>90</v>
      </c>
      <c r="I52" s="13" t="s">
        <v>15</v>
      </c>
      <c r="J52" s="13">
        <v>3</v>
      </c>
      <c r="K52" s="13">
        <v>4</v>
      </c>
      <c r="L52" s="13">
        <v>48</v>
      </c>
      <c r="M52" s="14" t="str">
        <f>'[12]MAPA DE RIESGO'!K15</f>
        <v>ZONA RIESGO EXTREMA</v>
      </c>
      <c r="N52" s="13" t="s">
        <v>38</v>
      </c>
      <c r="O52" s="13" t="s">
        <v>91</v>
      </c>
      <c r="P52" s="26" t="s">
        <v>40</v>
      </c>
      <c r="Q52" s="20"/>
    </row>
    <row r="53" spans="1:17" s="18" customFormat="1" x14ac:dyDescent="0.2">
      <c r="A53" s="57"/>
      <c r="B53" s="58"/>
      <c r="C53" s="58"/>
      <c r="D53" s="58"/>
      <c r="E53" s="58"/>
      <c r="F53" s="58"/>
      <c r="G53" s="58"/>
      <c r="H53" s="58"/>
      <c r="I53" s="58"/>
      <c r="J53" s="58"/>
      <c r="K53" s="58"/>
      <c r="L53" s="58"/>
      <c r="M53" s="58"/>
      <c r="N53" s="58"/>
      <c r="O53" s="58"/>
      <c r="P53" s="59"/>
      <c r="Q53" s="20"/>
    </row>
    <row r="54" spans="1:17" s="18" customFormat="1" ht="201.75" customHeight="1" thickBot="1" x14ac:dyDescent="0.25">
      <c r="A54" s="28" t="s">
        <v>92</v>
      </c>
      <c r="B54" s="13" t="str">
        <f>'[13]MAPA DE RIESGO'!A13</f>
        <v>R1</v>
      </c>
      <c r="C54" s="36" t="s">
        <v>108</v>
      </c>
      <c r="D54" s="55" t="s">
        <v>168</v>
      </c>
      <c r="E54" s="13">
        <v>3</v>
      </c>
      <c r="F54" s="13">
        <v>4</v>
      </c>
      <c r="G54" s="14" t="str">
        <f>'[14]MAPA DE RIESGO'!$E$13</f>
        <v>ZONA RIESGO EXTREMA</v>
      </c>
      <c r="H54" s="36" t="s">
        <v>151</v>
      </c>
      <c r="I54" s="13" t="s">
        <v>15</v>
      </c>
      <c r="J54" s="13">
        <f>'[14]MAPA DE RIESGO'!H13</f>
        <v>1</v>
      </c>
      <c r="K54" s="13">
        <f>'[14]MAPA DE RIESGO'!I13</f>
        <v>4</v>
      </c>
      <c r="L54" s="13">
        <f>'[14]MAPA DE RIESGO'!J13</f>
        <v>16</v>
      </c>
      <c r="M54" s="14" t="str">
        <f>'[14]MAPA DE RIESGO'!K13</f>
        <v>ZONA RIESGO ALTA</v>
      </c>
      <c r="N54" s="13" t="str">
        <f>'[14]MAPA DE RIESGO'!L13</f>
        <v>EVITAR EL RIESGO</v>
      </c>
      <c r="O54" s="13" t="str">
        <f>'[14]MAPA DE RIESGO'!M13</f>
        <v>Actualizar el procedimiento 126PM04-PR53 Administración de Expedientes con el fin de establecer controles y lineamientos de préstamo.</v>
      </c>
      <c r="P54" s="26" t="s">
        <v>93</v>
      </c>
      <c r="Q54" s="20"/>
    </row>
    <row r="55" spans="1:17" s="17" customFormat="1" ht="143.25" customHeight="1" thickBot="1" x14ac:dyDescent="0.25">
      <c r="A55" s="28" t="s">
        <v>92</v>
      </c>
      <c r="B55" s="13" t="str">
        <f>'[13]MAPA DE RIESGO'!A14</f>
        <v>R2</v>
      </c>
      <c r="C55" s="36" t="s">
        <v>109</v>
      </c>
      <c r="D55" s="13" t="s">
        <v>167</v>
      </c>
      <c r="E55" s="13">
        <v>3</v>
      </c>
      <c r="F55" s="13">
        <f>'[13]MAPA DE RIESGO'!D14</f>
        <v>4</v>
      </c>
      <c r="G55" s="14" t="str">
        <f>'[13]MAPA DE RIESGO'!E14</f>
        <v>ZONA RIESGO ALTA</v>
      </c>
      <c r="H55" s="36" t="s">
        <v>111</v>
      </c>
      <c r="I55" s="13" t="s">
        <v>16</v>
      </c>
      <c r="J55" s="13">
        <v>1</v>
      </c>
      <c r="K55" s="13">
        <v>5</v>
      </c>
      <c r="L55" s="13">
        <v>20</v>
      </c>
      <c r="M55" s="14" t="s">
        <v>25</v>
      </c>
      <c r="N55" s="13" t="s">
        <v>38</v>
      </c>
      <c r="O55" s="13" t="s">
        <v>94</v>
      </c>
      <c r="P55" s="26" t="s">
        <v>93</v>
      </c>
      <c r="Q55" s="24"/>
    </row>
    <row r="56" spans="1:17" s="17" customFormat="1" ht="177" customHeight="1" thickBot="1" x14ac:dyDescent="0.25">
      <c r="A56" s="28" t="s">
        <v>92</v>
      </c>
      <c r="B56" s="13" t="str">
        <f>'[13]MAPA DE RIESGO'!A15</f>
        <v>R3</v>
      </c>
      <c r="C56" s="37" t="s">
        <v>110</v>
      </c>
      <c r="D56" s="55" t="s">
        <v>168</v>
      </c>
      <c r="E56" s="13">
        <f>'[14]MAPA DE RIESGO'!C14</f>
        <v>2</v>
      </c>
      <c r="F56" s="13">
        <f>'[14]MAPA DE RIESGO'!D14</f>
        <v>4</v>
      </c>
      <c r="G56" s="14" t="str">
        <f>'[14]MAPA DE RIESGO'!$E$15</f>
        <v>ZONA RIESGO EXTREMA</v>
      </c>
      <c r="H56" s="36" t="s">
        <v>112</v>
      </c>
      <c r="I56" s="13" t="s">
        <v>15</v>
      </c>
      <c r="J56" s="13">
        <v>75</v>
      </c>
      <c r="K56" s="13">
        <v>10</v>
      </c>
      <c r="L56" s="13">
        <v>85</v>
      </c>
      <c r="M56" s="14" t="s">
        <v>45</v>
      </c>
      <c r="N56" s="13" t="s">
        <v>38</v>
      </c>
      <c r="O56" s="13" t="s">
        <v>95</v>
      </c>
      <c r="P56" s="26" t="s">
        <v>93</v>
      </c>
    </row>
    <row r="57" spans="1:17" s="17" customFormat="1" ht="18" customHeight="1" x14ac:dyDescent="0.2">
      <c r="A57" s="70"/>
      <c r="B57" s="71"/>
      <c r="C57" s="71"/>
      <c r="D57" s="71"/>
      <c r="E57" s="71"/>
      <c r="F57" s="71"/>
      <c r="G57" s="71"/>
      <c r="H57" s="71"/>
      <c r="I57" s="71"/>
      <c r="J57" s="71"/>
      <c r="K57" s="71"/>
      <c r="L57" s="71"/>
      <c r="M57" s="71"/>
      <c r="N57" s="71"/>
      <c r="O57" s="72"/>
      <c r="P57" s="26"/>
    </row>
    <row r="58" spans="1:17" s="17" customFormat="1" ht="334.5" customHeight="1" thickBot="1" x14ac:dyDescent="0.25">
      <c r="A58" s="28" t="s">
        <v>113</v>
      </c>
      <c r="B58" s="13" t="s">
        <v>21</v>
      </c>
      <c r="C58" s="36" t="s">
        <v>114</v>
      </c>
      <c r="D58" s="13" t="s">
        <v>167</v>
      </c>
      <c r="E58" s="13">
        <f>'[15]MAPA DE RIESGO'!C13</f>
        <v>2</v>
      </c>
      <c r="F58" s="13">
        <f>'[15]MAPA DE RIESGO'!D13</f>
        <v>4</v>
      </c>
      <c r="G58" s="14" t="str">
        <f>'[15]MAPA DE RIESGO'!E13</f>
        <v>ZONA RIESGO ALTA</v>
      </c>
      <c r="H58" s="36" t="s">
        <v>117</v>
      </c>
      <c r="I58" s="13" t="str">
        <f>'[15]MAPA DE RIESGO'!G13</f>
        <v>PROBABILIDAD</v>
      </c>
      <c r="J58" s="13">
        <f>'[15]MAPA DE RIESGO'!H13</f>
        <v>1</v>
      </c>
      <c r="K58" s="13">
        <f>'[15]MAPA DE RIESGO'!I13</f>
        <v>4</v>
      </c>
      <c r="L58" s="13">
        <f>'[15]MAPA DE RIESGO'!J13</f>
        <v>16</v>
      </c>
      <c r="M58" s="14" t="str">
        <f>'[15]MAPA DE RIESGO'!K13</f>
        <v>ZONA RIESGO ALTA</v>
      </c>
      <c r="N58" s="13" t="str">
        <f>'[15]MAPA DE RIESGO'!L13</f>
        <v>EVITAR EL RIESGO</v>
      </c>
      <c r="O58" s="36" t="str">
        <f>'[15]MAPA DE RIESGO'!M13</f>
        <v>Realizar capacitaciones semestrales sobre los procedimientos de Aseguramiento de Calidad de los Resultados emitidos por el Laboratorio Ambiental SDA y Muestreo de contaminantes en fuentes fijas de emisión</v>
      </c>
      <c r="P58" s="26" t="str">
        <f>'[15]MAPA DE RIESGO'!N13</f>
        <v>DIRECCION DE CONTROL AMBIENTAL</v>
      </c>
    </row>
    <row r="59" spans="1:17" s="17" customFormat="1" ht="135.75" customHeight="1" thickBot="1" x14ac:dyDescent="0.25">
      <c r="A59" s="28" t="s">
        <v>113</v>
      </c>
      <c r="B59" s="13" t="s">
        <v>23</v>
      </c>
      <c r="C59" s="13" t="s">
        <v>115</v>
      </c>
      <c r="D59" s="55" t="s">
        <v>168</v>
      </c>
      <c r="E59" s="13">
        <f>'[15]MAPA DE RIESGO'!C14</f>
        <v>1</v>
      </c>
      <c r="F59" s="13">
        <f>'[15]MAPA DE RIESGO'!D14</f>
        <v>3</v>
      </c>
      <c r="G59" s="14" t="str">
        <f>'[15]MAPA DE RIESGO'!E14</f>
        <v>ZONA RIESGO MODERADA</v>
      </c>
      <c r="H59" s="36" t="s">
        <v>149</v>
      </c>
      <c r="I59" s="13" t="str">
        <f>'[15]MAPA DE RIESGO'!G14</f>
        <v>IMPACTO</v>
      </c>
      <c r="J59" s="13">
        <f>'[15]MAPA DE RIESGO'!H14</f>
        <v>1</v>
      </c>
      <c r="K59" s="13">
        <f>'[15]MAPA DE RIESGO'!I14</f>
        <v>2</v>
      </c>
      <c r="L59" s="13">
        <f>'[15]MAPA DE RIESGO'!J14</f>
        <v>8</v>
      </c>
      <c r="M59" s="14" t="str">
        <f>'[15]MAPA DE RIESGO'!K14</f>
        <v>ZONA RIESGO BAJA</v>
      </c>
      <c r="N59" s="13" t="str">
        <f>'[15]MAPA DE RIESGO'!L14</f>
        <v>REDUCIR EL RIESGO</v>
      </c>
      <c r="O59" s="36" t="str">
        <f>'[15]MAPA DE RIESGO'!M14</f>
        <v>Realizar capacitaciones semestrales sobre el procedimiento Validación de datos de la RMCAB</v>
      </c>
      <c r="P59" s="26" t="str">
        <f>'[15]MAPA DE RIESGO'!N14</f>
        <v>DIRECCION DE CONTROL AMBIENTAL</v>
      </c>
    </row>
    <row r="60" spans="1:17" s="17" customFormat="1" ht="126" customHeight="1" thickBot="1" x14ac:dyDescent="0.25">
      <c r="A60" s="28" t="s">
        <v>113</v>
      </c>
      <c r="B60" s="13" t="s">
        <v>27</v>
      </c>
      <c r="C60" s="36" t="s">
        <v>116</v>
      </c>
      <c r="D60" s="55" t="s">
        <v>168</v>
      </c>
      <c r="E60" s="13">
        <f>'[15]MAPA DE RIESGO'!C15</f>
        <v>2</v>
      </c>
      <c r="F60" s="13">
        <f>'[15]MAPA DE RIESGO'!D15</f>
        <v>3</v>
      </c>
      <c r="G60" s="14" t="str">
        <f>'[15]MAPA DE RIESGO'!E15</f>
        <v>ZONA RIESGO MODERADA</v>
      </c>
      <c r="H60" s="36" t="s">
        <v>150</v>
      </c>
      <c r="I60" s="13" t="str">
        <f>'[15]MAPA DE RIESGO'!G15</f>
        <v>IMPACTO</v>
      </c>
      <c r="J60" s="13">
        <f>'[15]MAPA DE RIESGO'!H15</f>
        <v>2</v>
      </c>
      <c r="K60" s="13">
        <f>'[15]MAPA DE RIESGO'!I15</f>
        <v>3</v>
      </c>
      <c r="L60" s="13">
        <f>'[15]MAPA DE RIESGO'!J15</f>
        <v>24</v>
      </c>
      <c r="M60" s="14" t="str">
        <f>'[15]MAPA DE RIESGO'!K15</f>
        <v>ZONA RIESGO MODERADA</v>
      </c>
      <c r="N60" s="13" t="str">
        <f>'[15]MAPA DE RIESGO'!L15</f>
        <v>REDUCIR EL RIESGO</v>
      </c>
      <c r="O60" s="36" t="str">
        <f>'[15]MAPA DE RIESGO'!M15</f>
        <v>Realizar capacitaciones semestrales sobre el procedimiento Validación de datos de la RMCAB</v>
      </c>
      <c r="P60" s="26" t="str">
        <f>'[15]MAPA DE RIESGO'!N15</f>
        <v>SUBDIRECCION DE CALIDAD DEL AIRE, AUDITIVA Y VISUAL</v>
      </c>
    </row>
    <row r="61" spans="1:17" s="17" customFormat="1" ht="21" customHeight="1" x14ac:dyDescent="0.2">
      <c r="A61" s="73"/>
      <c r="B61" s="73"/>
      <c r="C61" s="73"/>
      <c r="D61" s="73"/>
      <c r="E61" s="73"/>
      <c r="F61" s="73"/>
      <c r="G61" s="73"/>
      <c r="H61" s="73"/>
      <c r="I61" s="73"/>
      <c r="J61" s="73"/>
      <c r="K61" s="73"/>
      <c r="L61" s="73"/>
      <c r="M61" s="73"/>
      <c r="N61" s="73"/>
      <c r="O61" s="73"/>
      <c r="P61" s="73"/>
    </row>
    <row r="62" spans="1:17" s="17" customFormat="1" ht="128.25" thickBot="1" x14ac:dyDescent="0.25">
      <c r="A62" s="28" t="s">
        <v>118</v>
      </c>
      <c r="B62" s="13" t="s">
        <v>21</v>
      </c>
      <c r="C62" s="36" t="s">
        <v>119</v>
      </c>
      <c r="D62" s="55" t="s">
        <v>168</v>
      </c>
      <c r="E62" s="13">
        <f>'[16]MAPA DE RIESGO'!C13</f>
        <v>2</v>
      </c>
      <c r="F62" s="13">
        <f>'[16]MAPA DE RIESGO'!D13</f>
        <v>3</v>
      </c>
      <c r="G62" s="14" t="str">
        <f>'[16]MAPA DE RIESGO'!E13</f>
        <v>ZONA RIESGO MODERADA</v>
      </c>
      <c r="H62" s="36" t="s">
        <v>122</v>
      </c>
      <c r="I62" s="13" t="str">
        <f>'[16]MAPA DE RIESGO'!G13</f>
        <v>IMPACTO</v>
      </c>
      <c r="J62" s="13">
        <f>'[16]MAPA DE RIESGO'!H13</f>
        <v>2</v>
      </c>
      <c r="K62" s="13">
        <f>'[16]MAPA DE RIESGO'!I13</f>
        <v>1</v>
      </c>
      <c r="L62" s="13">
        <f>'[16]MAPA DE RIESGO'!J13</f>
        <v>8</v>
      </c>
      <c r="M62" s="14" t="str">
        <f>'[16]MAPA DE RIESGO'!K13</f>
        <v>ZONA RIESGO BAJA</v>
      </c>
      <c r="N62" s="13" t="str">
        <f>'[16]MAPA DE RIESGO'!L13</f>
        <v>ASUMIR EL RIESGO</v>
      </c>
      <c r="O62" s="36" t="str">
        <f>'[16]MAPA DE RIESGO'!M13</f>
        <v>Sensibilizar y capacitar a los servidores públicos en los sistemas integrados de gestión certificados en la Entidad para difundir y dar cumplimiento a los requisitos de la norma.|</v>
      </c>
      <c r="P62" s="26" t="str">
        <f>'[16]MAPA DE RIESGO'!N13</f>
        <v>SUBSECRETARIA GENERAL Y DE CONTROL DISCIPLINARIO</v>
      </c>
    </row>
    <row r="63" spans="1:17" s="17" customFormat="1" ht="217.5" thickBot="1" x14ac:dyDescent="0.25">
      <c r="A63" s="28" t="s">
        <v>118</v>
      </c>
      <c r="B63" s="13" t="s">
        <v>23</v>
      </c>
      <c r="C63" s="36" t="s">
        <v>120</v>
      </c>
      <c r="D63" s="55" t="s">
        <v>168</v>
      </c>
      <c r="E63" s="13">
        <f>'[16]MAPA DE RIESGO'!C14</f>
        <v>2</v>
      </c>
      <c r="F63" s="13">
        <f>'[16]MAPA DE RIESGO'!D14</f>
        <v>5</v>
      </c>
      <c r="G63" s="14" t="str">
        <f>'[16]MAPA DE RIESGO'!E14</f>
        <v>ZONA RIESGO EXTREMA</v>
      </c>
      <c r="H63" s="36" t="s">
        <v>123</v>
      </c>
      <c r="I63" s="13" t="str">
        <f>'[16]MAPA DE RIESGO'!G14</f>
        <v>PROBABILIDAD</v>
      </c>
      <c r="J63" s="13">
        <f>'[16]MAPA DE RIESGO'!H14</f>
        <v>1</v>
      </c>
      <c r="K63" s="13">
        <f>'[16]MAPA DE RIESGO'!I14</f>
        <v>5</v>
      </c>
      <c r="L63" s="13">
        <f>'[16]MAPA DE RIESGO'!J14</f>
        <v>20</v>
      </c>
      <c r="M63" s="14" t="str">
        <f>'[16]MAPA DE RIESGO'!K14</f>
        <v>ZONA RIESGO ALTA</v>
      </c>
      <c r="N63" s="13" t="str">
        <f>'[16]MAPA DE RIESGO'!L14</f>
        <v>REDUCIR EL RIESGO</v>
      </c>
      <c r="O63" s="36" t="str">
        <f>'[16]MAPA DE RIESGO'!M14</f>
        <v>Realizar socialización, seguimiento y monitoreo de las acciones planteadas en el plan de adecuación y sostenibilidad de MIPG.</v>
      </c>
      <c r="P63" s="26" t="str">
        <f>'[16]MAPA DE RIESGO'!N14</f>
        <v>SUBSECRETARIA GENERAL Y DE CONTROL DISCIPLINARIO</v>
      </c>
    </row>
    <row r="64" spans="1:17" ht="228.75" customHeight="1" thickBot="1" x14ac:dyDescent="0.3">
      <c r="A64" s="28" t="s">
        <v>118</v>
      </c>
      <c r="B64" s="13" t="s">
        <v>27</v>
      </c>
      <c r="C64" s="36" t="s">
        <v>121</v>
      </c>
      <c r="D64" s="55" t="s">
        <v>168</v>
      </c>
      <c r="E64" s="13">
        <f>'[16]MAPA DE RIESGO'!C15</f>
        <v>5</v>
      </c>
      <c r="F64" s="13">
        <f>'[16]MAPA DE RIESGO'!D15</f>
        <v>4</v>
      </c>
      <c r="G64" s="14" t="str">
        <f>'[16]MAPA DE RIESGO'!E15</f>
        <v>ZONA RIESGO EXTREMA</v>
      </c>
      <c r="H64" s="36" t="s">
        <v>124</v>
      </c>
      <c r="I64" s="13" t="str">
        <f>'[16]MAPA DE RIESGO'!G15</f>
        <v>PROBABILIDAD</v>
      </c>
      <c r="J64" s="13">
        <f>'[16]MAPA DE RIESGO'!H15</f>
        <v>3</v>
      </c>
      <c r="K64" s="13">
        <f>'[16]MAPA DE RIESGO'!I15</f>
        <v>4</v>
      </c>
      <c r="L64" s="13">
        <f>'[16]MAPA DE RIESGO'!J15</f>
        <v>48</v>
      </c>
      <c r="M64" s="14" t="str">
        <f>'[16]MAPA DE RIESGO'!K15</f>
        <v>ZONA RIESGO EXTREMA</v>
      </c>
      <c r="N64" s="13" t="str">
        <f>'[16]MAPA DE RIESGO'!L15</f>
        <v>REDUCIR EL RIESGO</v>
      </c>
      <c r="O64" s="36" t="str">
        <f>'[16]MAPA DE RIESGO'!M15</f>
        <v>Requerir al proveedor de manera oportuna las actualización, ajustes, parametrizaciones y adecuaciones necesarias para el máximo aprovechamiento de la capacidad del aplicativo.</v>
      </c>
      <c r="P64" s="26" t="str">
        <f>'[16]MAPA DE RIESGO'!N15</f>
        <v>SUBSECRETARIA GENERAL Y DE CONTROL DISCIPLINARIO</v>
      </c>
    </row>
    <row r="66" spans="1:16" ht="176.25" customHeight="1" thickBot="1" x14ac:dyDescent="0.3">
      <c r="A66" s="28" t="s">
        <v>134</v>
      </c>
      <c r="B66" s="13" t="s">
        <v>21</v>
      </c>
      <c r="C66" s="36" t="s">
        <v>135</v>
      </c>
      <c r="D66" s="13" t="s">
        <v>167</v>
      </c>
      <c r="E66" s="13">
        <f>'[17]MAPA DE RIESGO'!C13</f>
        <v>5</v>
      </c>
      <c r="F66" s="13">
        <f>'[17]MAPA DE RIESGO'!D13</f>
        <v>3</v>
      </c>
      <c r="G66" s="14" t="str">
        <f>'[17]MAPA DE RIESGO'!E13</f>
        <v>ZONA RIESGO EXTREMA</v>
      </c>
      <c r="H66" s="36" t="s">
        <v>152</v>
      </c>
      <c r="I66" s="13" t="str">
        <f>'[17]MAPA DE RIESGO'!G13</f>
        <v>PROBABILIDAD</v>
      </c>
      <c r="J66" s="13">
        <f>'[17]MAPA DE RIESGO'!H13</f>
        <v>4</v>
      </c>
      <c r="K66" s="13">
        <f>'[17]MAPA DE RIESGO'!I13</f>
        <v>3</v>
      </c>
      <c r="L66" s="13">
        <f>'[17]MAPA DE RIESGO'!J13</f>
        <v>48</v>
      </c>
      <c r="M66" s="14" t="str">
        <f>'[17]MAPA DE RIESGO'!K13</f>
        <v>ZONA RIESGO ALTA</v>
      </c>
      <c r="N66" s="13" t="str">
        <f>'[17]MAPA DE RIESGO'!L13</f>
        <v>REDUCIR EL RIESGO</v>
      </c>
      <c r="O66" s="36" t="str">
        <f>'[17]MAPA DE RIESGO'!M13</f>
        <v>Realizar capacitaciones de sensibilización con los funcionarios y/o contratistas en temas relacionados con privacidad de la informacion, ley de transparencia y anticorrupcion</v>
      </c>
      <c r="P66" s="26" t="str">
        <f>'[17]MAPA DE RIESGO'!N13</f>
        <v>SUBSECRETARIA GENERAL Y DE CONTROL DISCIPLINARIO</v>
      </c>
    </row>
    <row r="67" spans="1:16" ht="138" customHeight="1" thickBot="1" x14ac:dyDescent="0.3">
      <c r="A67" s="28" t="s">
        <v>134</v>
      </c>
      <c r="B67" s="13" t="s">
        <v>23</v>
      </c>
      <c r="C67" s="36" t="s">
        <v>136</v>
      </c>
      <c r="D67" s="55" t="s">
        <v>168</v>
      </c>
      <c r="E67" s="13">
        <f>'[17]MAPA DE RIESGO'!C14</f>
        <v>4</v>
      </c>
      <c r="F67" s="13">
        <f>'[17]MAPA DE RIESGO'!D14</f>
        <v>2</v>
      </c>
      <c r="G67" s="14" t="str">
        <f>'[17]MAPA DE RIESGO'!E14</f>
        <v>ZONA RIESGO ALTA</v>
      </c>
      <c r="H67" s="36" t="s">
        <v>153</v>
      </c>
      <c r="I67" s="13" t="str">
        <f>'[17]MAPA DE RIESGO'!G14</f>
        <v>PROBABILIDAD</v>
      </c>
      <c r="J67" s="13">
        <f>'[17]MAPA DE RIESGO'!H14</f>
        <v>4</v>
      </c>
      <c r="K67" s="13">
        <f>'[17]MAPA DE RIESGO'!I14</f>
        <v>2</v>
      </c>
      <c r="L67" s="13">
        <f>'[17]MAPA DE RIESGO'!J14</f>
        <v>32</v>
      </c>
      <c r="M67" s="14" t="str">
        <f>'[17]MAPA DE RIESGO'!K14</f>
        <v>ZONA RIESGO ALTA</v>
      </c>
      <c r="N67" s="13" t="str">
        <f>'[17]MAPA DE RIESGO'!L14</f>
        <v>EVITAR EL RIESGO</v>
      </c>
      <c r="O67" s="36" t="str">
        <f>'[17]MAPA DE RIESGO'!M14</f>
        <v>Realizar campaña y capacitacion que busquen la sensibilizacion de los servidores públicos y el cumplimiento a cabalidad de la Política Pública distrital de Servicio a la Ciudadanía</v>
      </c>
      <c r="P67" s="26" t="str">
        <f>'[17]MAPA DE RIESGO'!N14</f>
        <v>SUBSECRETARIA GENERAL Y DE CONTROL DISCIPLINARIO</v>
      </c>
    </row>
    <row r="68" spans="1:16" ht="123.75" customHeight="1" thickBot="1" x14ac:dyDescent="0.3">
      <c r="A68" s="28" t="s">
        <v>134</v>
      </c>
      <c r="B68" s="13" t="s">
        <v>27</v>
      </c>
      <c r="C68" s="36" t="s">
        <v>137</v>
      </c>
      <c r="D68" s="55" t="s">
        <v>168</v>
      </c>
      <c r="E68" s="13">
        <f>'[17]MAPA DE RIESGO'!C15</f>
        <v>4</v>
      </c>
      <c r="F68" s="13">
        <f>'[17]MAPA DE RIESGO'!D15</f>
        <v>3</v>
      </c>
      <c r="G68" s="14" t="str">
        <f>'[17]MAPA DE RIESGO'!E15</f>
        <v>ZONA RIESGO ALTA</v>
      </c>
      <c r="H68" s="36" t="s">
        <v>154</v>
      </c>
      <c r="I68" s="13" t="str">
        <f>'[17]MAPA DE RIESGO'!G15</f>
        <v>PROBABILIDAD</v>
      </c>
      <c r="J68" s="13">
        <f>'[17]MAPA DE RIESGO'!H15</f>
        <v>4</v>
      </c>
      <c r="K68" s="13">
        <f>'[17]MAPA DE RIESGO'!I15</f>
        <v>3</v>
      </c>
      <c r="L68" s="13">
        <f>'[17]MAPA DE RIESGO'!J15</f>
        <v>48</v>
      </c>
      <c r="M68" s="14" t="str">
        <f>'[17]MAPA DE RIESGO'!K15</f>
        <v>ZONA RIESGO ALTA</v>
      </c>
      <c r="N68" s="13" t="str">
        <f>'[17]MAPA DE RIESGO'!L15</f>
        <v>REDUCIR EL RIESGO</v>
      </c>
      <c r="O68" s="36" t="str">
        <f>'[17]MAPA DE RIESGO'!M15</f>
        <v>Capacitaciones y/o reuniones de sensibilizacion con las diferentes areas misionales con el fin de sensibilizar a todos los servidores acerca de prestar un servicio de calidad, oportuno y confiable en lo que respecta a las respuestas emitidas de la peticiones radicadas por los ciudadanos</v>
      </c>
      <c r="P68" s="26" t="str">
        <f>'[17]MAPA DE RIESGO'!N15</f>
        <v>SUBSECRETARIA GENERAL Y DE CONTROL DISCIPLINARIO</v>
      </c>
    </row>
    <row r="69" spans="1:16" x14ac:dyDescent="0.25">
      <c r="A69" s="74"/>
      <c r="B69" s="74"/>
      <c r="C69" s="74"/>
      <c r="D69" s="74"/>
      <c r="E69" s="74"/>
      <c r="F69" s="74"/>
      <c r="G69" s="74"/>
      <c r="H69" s="74"/>
      <c r="I69" s="74"/>
      <c r="J69" s="74"/>
      <c r="K69" s="74"/>
      <c r="L69" s="74"/>
      <c r="M69" s="74"/>
      <c r="N69" s="74"/>
      <c r="O69" s="74"/>
      <c r="P69" s="74"/>
    </row>
    <row r="70" spans="1:16" ht="231.75" customHeight="1" thickBot="1" x14ac:dyDescent="0.3">
      <c r="A70" s="28" t="s">
        <v>138</v>
      </c>
      <c r="B70" s="13" t="s">
        <v>21</v>
      </c>
      <c r="C70" s="39" t="s">
        <v>139</v>
      </c>
      <c r="D70" s="55" t="s">
        <v>168</v>
      </c>
      <c r="E70" s="13">
        <f>'[18]MAPA DE RIESGO'!C13</f>
        <v>1</v>
      </c>
      <c r="F70" s="13">
        <f>'[18]MAPA DE RIESGO'!D13</f>
        <v>3</v>
      </c>
      <c r="G70" s="14" t="str">
        <f>'[18]MAPA DE RIESGO'!E13</f>
        <v>ZONA RIESGO MODERADA</v>
      </c>
      <c r="H70" s="36" t="s">
        <v>140</v>
      </c>
      <c r="I70" s="13" t="str">
        <f>'[18]MAPA DE RIESGO'!G13</f>
        <v>PROBABILIDAD</v>
      </c>
      <c r="J70" s="13">
        <f>'[18]MAPA DE RIESGO'!H13</f>
        <v>1</v>
      </c>
      <c r="K70" s="13">
        <f>'[18]MAPA DE RIESGO'!I13</f>
        <v>3</v>
      </c>
      <c r="L70" s="13">
        <f>'[18]MAPA DE RIESGO'!J13</f>
        <v>12</v>
      </c>
      <c r="M70" s="14" t="str">
        <f>'[18]MAPA DE RIESGO'!K13</f>
        <v>ZONA RIESGO MODERADA</v>
      </c>
      <c r="N70" s="13" t="str">
        <f>'[18]MAPA DE RIESGO'!L13</f>
        <v>REDUCIR EL RIESGO</v>
      </c>
      <c r="O70" s="36" t="s">
        <v>142</v>
      </c>
      <c r="P70" s="26" t="s">
        <v>143</v>
      </c>
    </row>
    <row r="71" spans="1:16" x14ac:dyDescent="0.25">
      <c r="O71" t="s">
        <v>141</v>
      </c>
    </row>
  </sheetData>
  <mergeCells count="27">
    <mergeCell ref="A57:O57"/>
    <mergeCell ref="A61:P61"/>
    <mergeCell ref="A69:P69"/>
    <mergeCell ref="B1:Q1"/>
    <mergeCell ref="A7:Q7"/>
    <mergeCell ref="A2:A3"/>
    <mergeCell ref="B2:B3"/>
    <mergeCell ref="C2:C3"/>
    <mergeCell ref="E2:F2"/>
    <mergeCell ref="J2:L2"/>
    <mergeCell ref="M2:M3"/>
    <mergeCell ref="N2:N3"/>
    <mergeCell ref="O2:O3"/>
    <mergeCell ref="P2:P3"/>
    <mergeCell ref="Q2:Q3"/>
    <mergeCell ref="A53:P53"/>
    <mergeCell ref="A14:Q14"/>
    <mergeCell ref="A19:Q19"/>
    <mergeCell ref="A25:Q25"/>
    <mergeCell ref="A29:Q29"/>
    <mergeCell ref="A31:Q31"/>
    <mergeCell ref="A49:P49"/>
    <mergeCell ref="A35:Q35"/>
    <mergeCell ref="A36:Q36"/>
    <mergeCell ref="A39:Q39"/>
    <mergeCell ref="A42:Q42"/>
    <mergeCell ref="A45:Q45"/>
  </mergeCells>
  <conditionalFormatting sqref="G4 M4:M6 G8:G13 G20:G24 M20:M24 G26:G28 G30 M30 G32 G37:G38 G40:G41 M40:M41 M43:M44 G43:G44 G46:G48 M46:M48 M26:M28 M37:M38 G50:G52 M50:M52 M54:M56 G6 M32 G54:G56 G58 M58 G15:G18 M15:M18">
    <cfRule type="cellIs" dxfId="169" priority="178" stopIfTrue="1" operator="equal">
      <formula>"INACEPTABLE"</formula>
    </cfRule>
    <cfRule type="cellIs" dxfId="168" priority="179" stopIfTrue="1" operator="equal">
      <formula>"IMPORTANTE"</formula>
    </cfRule>
    <cfRule type="cellIs" dxfId="167" priority="180" stopIfTrue="1" operator="equal">
      <formula>"MODERADO"</formula>
    </cfRule>
  </conditionalFormatting>
  <conditionalFormatting sqref="G4 M4:M6 G8:G13 G20:G24 M20:M24 G26:G28 G30 M30 G32 G37:G38 G40:G41 M40:M41 M43:M44 G43:G44 G46:G48 M46:M48 M26:M28 M37:M38 G50:G52 M50:M52 M54:M56 G6 M32 G54:G56 G58 M58 G15:G18 M15:M18">
    <cfRule type="cellIs" dxfId="166" priority="177" stopIfTrue="1" operator="equal">
      <formula>"TOLERABLE"</formula>
    </cfRule>
  </conditionalFormatting>
  <conditionalFormatting sqref="G4 M4:M6 G8:G13 G20:G24 M20:M24 G26:G28 G30 M30 G32 G37:G38 G40:G41 M40:M41 M43:M44 G43:G44 G46:G48 M46:M48 M26:M28 M37:M38 G50:G52 M50:M52 M54:M56 G6 M32 G54:G56 G58 M58 G15:G18 M15:M18">
    <cfRule type="cellIs" dxfId="165" priority="175" stopIfTrue="1" operator="equal">
      <formula>"ZONA RIESGO ALTA"</formula>
    </cfRule>
    <cfRule type="cellIs" dxfId="164" priority="176" stopIfTrue="1" operator="equal">
      <formula>"ZONA RIESGO EXTREMA"</formula>
    </cfRule>
  </conditionalFormatting>
  <conditionalFormatting sqref="G4 M4:M6 G8:G13 G20:G24 M20:M24 G26:G28 G30 M30 G32 G37:G38 G40:G41 M40:M41 M43:M44 G43:G44 G46:G48 M46:M48 M26:M28 M37:M38 G50:G52 M50:M52 M54:M56 G6 M32 G54:G56 G58 M58 G15:G18 M15:M18">
    <cfRule type="cellIs" dxfId="163" priority="173" stopIfTrue="1" operator="equal">
      <formula>"ZONA RIESGO BAJA"</formula>
    </cfRule>
    <cfRule type="cellIs" dxfId="162" priority="174" stopIfTrue="1" operator="equal">
      <formula>"ZONA RIESGO MODERADA"</formula>
    </cfRule>
  </conditionalFormatting>
  <conditionalFormatting sqref="G4 M4:M6 G8:G13 G20:G24 M20:M24 G26:G28 G30 M30 G32 G37:G38 G40:G41 M40:M41 M43:M44 G43:G44 G46:G48 M46:M48 M26:M28 M37:M38 G50:G52 M50:M52 M54:M56 G6 M32 G54:G56 G58 M58 G15:G18 M15:M18">
    <cfRule type="cellIs" dxfId="161" priority="171" stopIfTrue="1" operator="equal">
      <formula>"ZONA RIESGO MODERADA"</formula>
    </cfRule>
    <cfRule type="cellIs" dxfId="160" priority="172" stopIfTrue="1" operator="equal">
      <formula>"ZONA RIESGO ALTA"</formula>
    </cfRule>
  </conditionalFormatting>
  <conditionalFormatting sqref="M8 M11:M13">
    <cfRule type="cellIs" dxfId="159" priority="161" stopIfTrue="1" operator="equal">
      <formula>"ZONA RIESGO MODERADA"</formula>
    </cfRule>
    <cfRule type="cellIs" dxfId="158" priority="162" stopIfTrue="1" operator="equal">
      <formula>"ZONA RIESGO ALTA"</formula>
    </cfRule>
  </conditionalFormatting>
  <conditionalFormatting sqref="M8 M11:M13">
    <cfRule type="cellIs" dxfId="157" priority="168" stopIfTrue="1" operator="equal">
      <formula>"INACEPTABLE"</formula>
    </cfRule>
    <cfRule type="cellIs" dxfId="156" priority="169" stopIfTrue="1" operator="equal">
      <formula>"IMPORTANTE"</formula>
    </cfRule>
    <cfRule type="cellIs" dxfId="155" priority="170" stopIfTrue="1" operator="equal">
      <formula>"MODERADO"</formula>
    </cfRule>
  </conditionalFormatting>
  <conditionalFormatting sqref="M8 M11:M13">
    <cfRule type="cellIs" dxfId="154" priority="167" stopIfTrue="1" operator="equal">
      <formula>"TOLERABLE"</formula>
    </cfRule>
  </conditionalFormatting>
  <conditionalFormatting sqref="M8 M11:M13">
    <cfRule type="cellIs" dxfId="153" priority="165" stopIfTrue="1" operator="equal">
      <formula>"ZONA RIESGO ALTA"</formula>
    </cfRule>
    <cfRule type="cellIs" dxfId="152" priority="166" stopIfTrue="1" operator="equal">
      <formula>"ZONA RIESGO EXTREMA"</formula>
    </cfRule>
  </conditionalFormatting>
  <conditionalFormatting sqref="M8 M11:M13">
    <cfRule type="cellIs" dxfId="151" priority="163" stopIfTrue="1" operator="equal">
      <formula>"ZONA RIESGO BAJA"</formula>
    </cfRule>
    <cfRule type="cellIs" dxfId="150" priority="164" stopIfTrue="1" operator="equal">
      <formula>"ZONA RIESGO MODERADA"</formula>
    </cfRule>
  </conditionalFormatting>
  <conditionalFormatting sqref="M10">
    <cfRule type="cellIs" dxfId="149" priority="158" stopIfTrue="1" operator="equal">
      <formula>"INACEPTABLE"</formula>
    </cfRule>
    <cfRule type="cellIs" dxfId="148" priority="159" stopIfTrue="1" operator="equal">
      <formula>"IMPORTANTE"</formula>
    </cfRule>
    <cfRule type="cellIs" dxfId="147" priority="160" stopIfTrue="1" operator="equal">
      <formula>"MODERADO"</formula>
    </cfRule>
  </conditionalFormatting>
  <conditionalFormatting sqref="M10">
    <cfRule type="cellIs" dxfId="146" priority="157" stopIfTrue="1" operator="equal">
      <formula>"TOLERABLE"</formula>
    </cfRule>
  </conditionalFormatting>
  <conditionalFormatting sqref="M10">
    <cfRule type="cellIs" dxfId="145" priority="155" stopIfTrue="1" operator="equal">
      <formula>"ZONA RIESGO ALTA"</formula>
    </cfRule>
    <cfRule type="cellIs" dxfId="144" priority="156" stopIfTrue="1" operator="equal">
      <formula>"ZONA RIESGO EXTREMA"</formula>
    </cfRule>
  </conditionalFormatting>
  <conditionalFormatting sqref="M10">
    <cfRule type="cellIs" dxfId="143" priority="153" stopIfTrue="1" operator="equal">
      <formula>"ZONA RIESGO BAJA"</formula>
    </cfRule>
    <cfRule type="cellIs" dxfId="142" priority="154" stopIfTrue="1" operator="equal">
      <formula>"ZONA RIESGO MODERADA"</formula>
    </cfRule>
  </conditionalFormatting>
  <conditionalFormatting sqref="M10">
    <cfRule type="cellIs" dxfId="141" priority="151" stopIfTrue="1" operator="equal">
      <formula>"ZONA RIESGO MODERADA"</formula>
    </cfRule>
    <cfRule type="cellIs" dxfId="140" priority="152" stopIfTrue="1" operator="equal">
      <formula>"ZONA RIESGO ALTA"</formula>
    </cfRule>
  </conditionalFormatting>
  <conditionalFormatting sqref="M9">
    <cfRule type="cellIs" dxfId="139" priority="148" stopIfTrue="1" operator="equal">
      <formula>"INACEPTABLE"</formula>
    </cfRule>
    <cfRule type="cellIs" dxfId="138" priority="149" stopIfTrue="1" operator="equal">
      <formula>"IMPORTANTE"</formula>
    </cfRule>
    <cfRule type="cellIs" dxfId="137" priority="150" stopIfTrue="1" operator="equal">
      <formula>"MODERADO"</formula>
    </cfRule>
  </conditionalFormatting>
  <conditionalFormatting sqref="M9">
    <cfRule type="cellIs" dxfId="136" priority="147" stopIfTrue="1" operator="equal">
      <formula>"TOLERABLE"</formula>
    </cfRule>
  </conditionalFormatting>
  <conditionalFormatting sqref="M9">
    <cfRule type="cellIs" dxfId="135" priority="145" stopIfTrue="1" operator="equal">
      <formula>"ZONA RIESGO ALTA"</formula>
    </cfRule>
    <cfRule type="cellIs" dxfId="134" priority="146" stopIfTrue="1" operator="equal">
      <formula>"ZONA RIESGO EXTREMA"</formula>
    </cfRule>
  </conditionalFormatting>
  <conditionalFormatting sqref="M9">
    <cfRule type="cellIs" dxfId="133" priority="143" stopIfTrue="1" operator="equal">
      <formula>"ZONA RIESGO BAJA"</formula>
    </cfRule>
    <cfRule type="cellIs" dxfId="132" priority="144" stopIfTrue="1" operator="equal">
      <formula>"ZONA RIESGO MODERADA"</formula>
    </cfRule>
  </conditionalFormatting>
  <conditionalFormatting sqref="M9">
    <cfRule type="cellIs" dxfId="131" priority="141" stopIfTrue="1" operator="equal">
      <formula>"ZONA RIESGO MODERADA"</formula>
    </cfRule>
    <cfRule type="cellIs" dxfId="130" priority="142" stopIfTrue="1" operator="equal">
      <formula>"ZONA RIESGO ALTA"</formula>
    </cfRule>
  </conditionalFormatting>
  <conditionalFormatting sqref="G5">
    <cfRule type="cellIs" dxfId="129" priority="138" stopIfTrue="1" operator="equal">
      <formula>"INACEPTABLE"</formula>
    </cfRule>
    <cfRule type="cellIs" dxfId="128" priority="139" stopIfTrue="1" operator="equal">
      <formula>"IMPORTANTE"</formula>
    </cfRule>
    <cfRule type="cellIs" dxfId="127" priority="140" stopIfTrue="1" operator="equal">
      <formula>"MODERADO"</formula>
    </cfRule>
  </conditionalFormatting>
  <conditionalFormatting sqref="G5">
    <cfRule type="cellIs" dxfId="126" priority="137" stopIfTrue="1" operator="equal">
      <formula>"TOLERABLE"</formula>
    </cfRule>
  </conditionalFormatting>
  <conditionalFormatting sqref="G5">
    <cfRule type="cellIs" dxfId="125" priority="135" stopIfTrue="1" operator="equal">
      <formula>"ZONA RIESGO ALTA"</formula>
    </cfRule>
    <cfRule type="cellIs" dxfId="124" priority="136" stopIfTrue="1" operator="equal">
      <formula>"ZONA RIESGO EXTREMA"</formula>
    </cfRule>
  </conditionalFormatting>
  <conditionalFormatting sqref="G5">
    <cfRule type="cellIs" dxfId="123" priority="133" stopIfTrue="1" operator="equal">
      <formula>"ZONA RIESGO BAJA"</formula>
    </cfRule>
    <cfRule type="cellIs" dxfId="122" priority="134" stopIfTrue="1" operator="equal">
      <formula>"ZONA RIESGO MODERADA"</formula>
    </cfRule>
  </conditionalFormatting>
  <conditionalFormatting sqref="G5">
    <cfRule type="cellIs" dxfId="121" priority="131" stopIfTrue="1" operator="equal">
      <formula>"ZONA RIESGO MODERADA"</formula>
    </cfRule>
    <cfRule type="cellIs" dxfId="120" priority="132" stopIfTrue="1" operator="equal">
      <formula>"ZONA RIESGO ALTA"</formula>
    </cfRule>
  </conditionalFormatting>
  <conditionalFormatting sqref="M33 G33:G34">
    <cfRule type="cellIs" dxfId="119" priority="128" stopIfTrue="1" operator="equal">
      <formula>"INACEPTABLE"</formula>
    </cfRule>
    <cfRule type="cellIs" dxfId="118" priority="129" stopIfTrue="1" operator="equal">
      <formula>"IMPORTANTE"</formula>
    </cfRule>
    <cfRule type="cellIs" dxfId="117" priority="130" stopIfTrue="1" operator="equal">
      <formula>"MODERADO"</formula>
    </cfRule>
  </conditionalFormatting>
  <conditionalFormatting sqref="M33 G33:G34">
    <cfRule type="cellIs" dxfId="116" priority="127" stopIfTrue="1" operator="equal">
      <formula>"TOLERABLE"</formula>
    </cfRule>
  </conditionalFormatting>
  <conditionalFormatting sqref="M33 G33:G34">
    <cfRule type="cellIs" dxfId="115" priority="125" stopIfTrue="1" operator="equal">
      <formula>"ZONA RIESGO ALTA"</formula>
    </cfRule>
    <cfRule type="cellIs" dxfId="114" priority="126" stopIfTrue="1" operator="equal">
      <formula>"ZONA RIESGO EXTREMA"</formula>
    </cfRule>
  </conditionalFormatting>
  <conditionalFormatting sqref="M33 G33:G34">
    <cfRule type="cellIs" dxfId="113" priority="123" stopIfTrue="1" operator="equal">
      <formula>"ZONA RIESGO BAJA"</formula>
    </cfRule>
    <cfRule type="cellIs" dxfId="112" priority="124" stopIfTrue="1" operator="equal">
      <formula>"ZONA RIESGO MODERADA"</formula>
    </cfRule>
  </conditionalFormatting>
  <conditionalFormatting sqref="M33 G33:G34">
    <cfRule type="cellIs" dxfId="111" priority="121" stopIfTrue="1" operator="equal">
      <formula>"ZONA RIESGO MODERADA"</formula>
    </cfRule>
    <cfRule type="cellIs" dxfId="110" priority="122" stopIfTrue="1" operator="equal">
      <formula>"ZONA RIESGO ALTA"</formula>
    </cfRule>
  </conditionalFormatting>
  <conditionalFormatting sqref="M34">
    <cfRule type="cellIs" dxfId="109" priority="118" stopIfTrue="1" operator="equal">
      <formula>"INACEPTABLE"</formula>
    </cfRule>
    <cfRule type="cellIs" dxfId="108" priority="119" stopIfTrue="1" operator="equal">
      <formula>"IMPORTANTE"</formula>
    </cfRule>
    <cfRule type="cellIs" dxfId="107" priority="120" stopIfTrue="1" operator="equal">
      <formula>"MODERADO"</formula>
    </cfRule>
  </conditionalFormatting>
  <conditionalFormatting sqref="M34">
    <cfRule type="cellIs" dxfId="106" priority="117" stopIfTrue="1" operator="equal">
      <formula>"TOLERABLE"</formula>
    </cfRule>
  </conditionalFormatting>
  <conditionalFormatting sqref="M34">
    <cfRule type="cellIs" dxfId="105" priority="115" stopIfTrue="1" operator="equal">
      <formula>"ZONA RIESGO ALTA"</formula>
    </cfRule>
    <cfRule type="cellIs" dxfId="104" priority="116" stopIfTrue="1" operator="equal">
      <formula>"ZONA RIESGO EXTREMA"</formula>
    </cfRule>
  </conditionalFormatting>
  <conditionalFormatting sqref="M34">
    <cfRule type="cellIs" dxfId="103" priority="113" stopIfTrue="1" operator="equal">
      <formula>"ZONA RIESGO BAJA"</formula>
    </cfRule>
    <cfRule type="cellIs" dxfId="102" priority="114" stopIfTrue="1" operator="equal">
      <formula>"ZONA RIESGO MODERADA"</formula>
    </cfRule>
  </conditionalFormatting>
  <conditionalFormatting sqref="M34">
    <cfRule type="cellIs" dxfId="101" priority="111" stopIfTrue="1" operator="equal">
      <formula>"ZONA RIESGO MODERADA"</formula>
    </cfRule>
    <cfRule type="cellIs" dxfId="100" priority="112" stopIfTrue="1" operator="equal">
      <formula>"ZONA RIESGO ALTA"</formula>
    </cfRule>
  </conditionalFormatting>
  <conditionalFormatting sqref="G60 M60">
    <cfRule type="cellIs" dxfId="99" priority="91" stopIfTrue="1" operator="equal">
      <formula>"ZONA RIESGO MODERADA"</formula>
    </cfRule>
    <cfRule type="cellIs" dxfId="98" priority="92" stopIfTrue="1" operator="equal">
      <formula>"ZONA RIESGO ALTA"</formula>
    </cfRule>
  </conditionalFormatting>
  <conditionalFormatting sqref="G59 M59">
    <cfRule type="cellIs" dxfId="97" priority="108" stopIfTrue="1" operator="equal">
      <formula>"INACEPTABLE"</formula>
    </cfRule>
    <cfRule type="cellIs" dxfId="96" priority="109" stopIfTrue="1" operator="equal">
      <formula>"IMPORTANTE"</formula>
    </cfRule>
    <cfRule type="cellIs" dxfId="95" priority="110" stopIfTrue="1" operator="equal">
      <formula>"MODERADO"</formula>
    </cfRule>
  </conditionalFormatting>
  <conditionalFormatting sqref="G59 M59">
    <cfRule type="cellIs" dxfId="94" priority="107" stopIfTrue="1" operator="equal">
      <formula>"TOLERABLE"</formula>
    </cfRule>
  </conditionalFormatting>
  <conditionalFormatting sqref="G59 M59">
    <cfRule type="cellIs" dxfId="93" priority="105" stopIfTrue="1" operator="equal">
      <formula>"ZONA RIESGO ALTA"</formula>
    </cfRule>
    <cfRule type="cellIs" dxfId="92" priority="106" stopIfTrue="1" operator="equal">
      <formula>"ZONA RIESGO EXTREMA"</formula>
    </cfRule>
  </conditionalFormatting>
  <conditionalFormatting sqref="G59 M59">
    <cfRule type="cellIs" dxfId="91" priority="103" stopIfTrue="1" operator="equal">
      <formula>"ZONA RIESGO BAJA"</formula>
    </cfRule>
    <cfRule type="cellIs" dxfId="90" priority="104" stopIfTrue="1" operator="equal">
      <formula>"ZONA RIESGO MODERADA"</formula>
    </cfRule>
  </conditionalFormatting>
  <conditionalFormatting sqref="G59 M59">
    <cfRule type="cellIs" dxfId="89" priority="101" stopIfTrue="1" operator="equal">
      <formula>"ZONA RIESGO MODERADA"</formula>
    </cfRule>
    <cfRule type="cellIs" dxfId="88" priority="102" stopIfTrue="1" operator="equal">
      <formula>"ZONA RIESGO ALTA"</formula>
    </cfRule>
  </conditionalFormatting>
  <conditionalFormatting sqref="G60 M60">
    <cfRule type="cellIs" dxfId="87" priority="98" stopIfTrue="1" operator="equal">
      <formula>"INACEPTABLE"</formula>
    </cfRule>
    <cfRule type="cellIs" dxfId="86" priority="99" stopIfTrue="1" operator="equal">
      <formula>"IMPORTANTE"</formula>
    </cfRule>
    <cfRule type="cellIs" dxfId="85" priority="100" stopIfTrue="1" operator="equal">
      <formula>"MODERADO"</formula>
    </cfRule>
  </conditionalFormatting>
  <conditionalFormatting sqref="G60 M60">
    <cfRule type="cellIs" dxfId="84" priority="97" stopIfTrue="1" operator="equal">
      <formula>"TOLERABLE"</formula>
    </cfRule>
  </conditionalFormatting>
  <conditionalFormatting sqref="G60 M60">
    <cfRule type="cellIs" dxfId="83" priority="95" stopIfTrue="1" operator="equal">
      <formula>"ZONA RIESGO ALTA"</formula>
    </cfRule>
    <cfRule type="cellIs" dxfId="82" priority="96" stopIfTrue="1" operator="equal">
      <formula>"ZONA RIESGO EXTREMA"</formula>
    </cfRule>
  </conditionalFormatting>
  <conditionalFormatting sqref="G60 M60">
    <cfRule type="cellIs" dxfId="81" priority="93" stopIfTrue="1" operator="equal">
      <formula>"ZONA RIESGO BAJA"</formula>
    </cfRule>
    <cfRule type="cellIs" dxfId="80" priority="94" stopIfTrue="1" operator="equal">
      <formula>"ZONA RIESGO MODERADA"</formula>
    </cfRule>
  </conditionalFormatting>
  <conditionalFormatting sqref="G62 M62">
    <cfRule type="cellIs" dxfId="79" priority="81" stopIfTrue="1" operator="equal">
      <formula>"ZONA RIESGO MODERADA"</formula>
    </cfRule>
    <cfRule type="cellIs" dxfId="78" priority="82" stopIfTrue="1" operator="equal">
      <formula>"ZONA RIESGO ALTA"</formula>
    </cfRule>
  </conditionalFormatting>
  <conditionalFormatting sqref="G62 M62">
    <cfRule type="cellIs" dxfId="77" priority="88" stopIfTrue="1" operator="equal">
      <formula>"INACEPTABLE"</formula>
    </cfRule>
    <cfRule type="cellIs" dxfId="76" priority="89" stopIfTrue="1" operator="equal">
      <formula>"IMPORTANTE"</formula>
    </cfRule>
    <cfRule type="cellIs" dxfId="75" priority="90" stopIfTrue="1" operator="equal">
      <formula>"MODERADO"</formula>
    </cfRule>
  </conditionalFormatting>
  <conditionalFormatting sqref="G62 M62">
    <cfRule type="cellIs" dxfId="74" priority="87" stopIfTrue="1" operator="equal">
      <formula>"TOLERABLE"</formula>
    </cfRule>
  </conditionalFormatting>
  <conditionalFormatting sqref="G62 M62">
    <cfRule type="cellIs" dxfId="73" priority="85" stopIfTrue="1" operator="equal">
      <formula>"ZONA RIESGO ALTA"</formula>
    </cfRule>
    <cfRule type="cellIs" dxfId="72" priority="86" stopIfTrue="1" operator="equal">
      <formula>"ZONA RIESGO EXTREMA"</formula>
    </cfRule>
  </conditionalFormatting>
  <conditionalFormatting sqref="G62 M62">
    <cfRule type="cellIs" dxfId="71" priority="83" stopIfTrue="1" operator="equal">
      <formula>"ZONA RIESGO BAJA"</formula>
    </cfRule>
    <cfRule type="cellIs" dxfId="70" priority="84" stopIfTrue="1" operator="equal">
      <formula>"ZONA RIESGO MODERADA"</formula>
    </cfRule>
  </conditionalFormatting>
  <conditionalFormatting sqref="G63 M63">
    <cfRule type="cellIs" dxfId="69" priority="71" stopIfTrue="1" operator="equal">
      <formula>"ZONA RIESGO MODERADA"</formula>
    </cfRule>
    <cfRule type="cellIs" dxfId="68" priority="72" stopIfTrue="1" operator="equal">
      <formula>"ZONA RIESGO ALTA"</formula>
    </cfRule>
  </conditionalFormatting>
  <conditionalFormatting sqref="G63 M63">
    <cfRule type="cellIs" dxfId="67" priority="78" stopIfTrue="1" operator="equal">
      <formula>"INACEPTABLE"</formula>
    </cfRule>
    <cfRule type="cellIs" dxfId="66" priority="79" stopIfTrue="1" operator="equal">
      <formula>"IMPORTANTE"</formula>
    </cfRule>
    <cfRule type="cellIs" dxfId="65" priority="80" stopIfTrue="1" operator="equal">
      <formula>"MODERADO"</formula>
    </cfRule>
  </conditionalFormatting>
  <conditionalFormatting sqref="G63 M63">
    <cfRule type="cellIs" dxfId="64" priority="77" stopIfTrue="1" operator="equal">
      <formula>"TOLERABLE"</formula>
    </cfRule>
  </conditionalFormatting>
  <conditionalFormatting sqref="G63 M63">
    <cfRule type="cellIs" dxfId="63" priority="75" stopIfTrue="1" operator="equal">
      <formula>"ZONA RIESGO ALTA"</formula>
    </cfRule>
    <cfRule type="cellIs" dxfId="62" priority="76" stopIfTrue="1" operator="equal">
      <formula>"ZONA RIESGO EXTREMA"</formula>
    </cfRule>
  </conditionalFormatting>
  <conditionalFormatting sqref="G63 M63">
    <cfRule type="cellIs" dxfId="61" priority="73" stopIfTrue="1" operator="equal">
      <formula>"ZONA RIESGO BAJA"</formula>
    </cfRule>
    <cfRule type="cellIs" dxfId="60" priority="74" stopIfTrue="1" operator="equal">
      <formula>"ZONA RIESGO MODERADA"</formula>
    </cfRule>
  </conditionalFormatting>
  <conditionalFormatting sqref="G64 M64">
    <cfRule type="cellIs" dxfId="59" priority="61" stopIfTrue="1" operator="equal">
      <formula>"ZONA RIESGO MODERADA"</formula>
    </cfRule>
    <cfRule type="cellIs" dxfId="58" priority="62" stopIfTrue="1" operator="equal">
      <formula>"ZONA RIESGO ALTA"</formula>
    </cfRule>
  </conditionalFormatting>
  <conditionalFormatting sqref="G64 M64">
    <cfRule type="cellIs" dxfId="57" priority="68" stopIfTrue="1" operator="equal">
      <formula>"INACEPTABLE"</formula>
    </cfRule>
    <cfRule type="cellIs" dxfId="56" priority="69" stopIfTrue="1" operator="equal">
      <formula>"IMPORTANTE"</formula>
    </cfRule>
    <cfRule type="cellIs" dxfId="55" priority="70" stopIfTrue="1" operator="equal">
      <formula>"MODERADO"</formula>
    </cfRule>
  </conditionalFormatting>
  <conditionalFormatting sqref="G64 M64">
    <cfRule type="cellIs" dxfId="54" priority="67" stopIfTrue="1" operator="equal">
      <formula>"TOLERABLE"</formula>
    </cfRule>
  </conditionalFormatting>
  <conditionalFormatting sqref="G64 M64">
    <cfRule type="cellIs" dxfId="53" priority="65" stopIfTrue="1" operator="equal">
      <formula>"ZONA RIESGO ALTA"</formula>
    </cfRule>
    <cfRule type="cellIs" dxfId="52" priority="66" stopIfTrue="1" operator="equal">
      <formula>"ZONA RIESGO EXTREMA"</formula>
    </cfRule>
  </conditionalFormatting>
  <conditionalFormatting sqref="G64 M64">
    <cfRule type="cellIs" dxfId="51" priority="63" stopIfTrue="1" operator="equal">
      <formula>"ZONA RIESGO BAJA"</formula>
    </cfRule>
    <cfRule type="cellIs" dxfId="50" priority="64" stopIfTrue="1" operator="equal">
      <formula>"ZONA RIESGO MODERADA"</formula>
    </cfRule>
  </conditionalFormatting>
  <conditionalFormatting sqref="G66 M66">
    <cfRule type="cellIs" dxfId="49" priority="51" stopIfTrue="1" operator="equal">
      <formula>"ZONA RIESGO MODERADA"</formula>
    </cfRule>
    <cfRule type="cellIs" dxfId="48" priority="52" stopIfTrue="1" operator="equal">
      <formula>"ZONA RIESGO ALTA"</formula>
    </cfRule>
  </conditionalFormatting>
  <conditionalFormatting sqref="G66 M66">
    <cfRule type="cellIs" dxfId="47" priority="58" stopIfTrue="1" operator="equal">
      <formula>"INACEPTABLE"</formula>
    </cfRule>
    <cfRule type="cellIs" dxfId="46" priority="59" stopIfTrue="1" operator="equal">
      <formula>"IMPORTANTE"</formula>
    </cfRule>
    <cfRule type="cellIs" dxfId="45" priority="60" stopIfTrue="1" operator="equal">
      <formula>"MODERADO"</formula>
    </cfRule>
  </conditionalFormatting>
  <conditionalFormatting sqref="G66 M66">
    <cfRule type="cellIs" dxfId="44" priority="57" stopIfTrue="1" operator="equal">
      <formula>"TOLERABLE"</formula>
    </cfRule>
  </conditionalFormatting>
  <conditionalFormatting sqref="G66 M66">
    <cfRule type="cellIs" dxfId="43" priority="55" stopIfTrue="1" operator="equal">
      <formula>"ZONA RIESGO ALTA"</formula>
    </cfRule>
    <cfRule type="cellIs" dxfId="42" priority="56" stopIfTrue="1" operator="equal">
      <formula>"ZONA RIESGO EXTREMA"</formula>
    </cfRule>
  </conditionalFormatting>
  <conditionalFormatting sqref="G66 M66">
    <cfRule type="cellIs" dxfId="41" priority="53" stopIfTrue="1" operator="equal">
      <formula>"ZONA RIESGO BAJA"</formula>
    </cfRule>
    <cfRule type="cellIs" dxfId="40" priority="54" stopIfTrue="1" operator="equal">
      <formula>"ZONA RIESGO MODERADA"</formula>
    </cfRule>
  </conditionalFormatting>
  <conditionalFormatting sqref="G67">
    <cfRule type="cellIs" dxfId="39" priority="41" stopIfTrue="1" operator="equal">
      <formula>"ZONA RIESGO MODERADA"</formula>
    </cfRule>
    <cfRule type="cellIs" dxfId="38" priority="42" stopIfTrue="1" operator="equal">
      <formula>"ZONA RIESGO ALTA"</formula>
    </cfRule>
  </conditionalFormatting>
  <conditionalFormatting sqref="G67">
    <cfRule type="cellIs" dxfId="37" priority="48" stopIfTrue="1" operator="equal">
      <formula>"INACEPTABLE"</formula>
    </cfRule>
    <cfRule type="cellIs" dxfId="36" priority="49" stopIfTrue="1" operator="equal">
      <formula>"IMPORTANTE"</formula>
    </cfRule>
    <cfRule type="cellIs" dxfId="35" priority="50" stopIfTrue="1" operator="equal">
      <formula>"MODERADO"</formula>
    </cfRule>
  </conditionalFormatting>
  <conditionalFormatting sqref="G67">
    <cfRule type="cellIs" dxfId="34" priority="47" stopIfTrue="1" operator="equal">
      <formula>"TOLERABLE"</formula>
    </cfRule>
  </conditionalFormatting>
  <conditionalFormatting sqref="G67">
    <cfRule type="cellIs" dxfId="33" priority="45" stopIfTrue="1" operator="equal">
      <formula>"ZONA RIESGO ALTA"</formula>
    </cfRule>
    <cfRule type="cellIs" dxfId="32" priority="46" stopIfTrue="1" operator="equal">
      <formula>"ZONA RIESGO EXTREMA"</formula>
    </cfRule>
  </conditionalFormatting>
  <conditionalFormatting sqref="G67">
    <cfRule type="cellIs" dxfId="31" priority="43" stopIfTrue="1" operator="equal">
      <formula>"ZONA RIESGO BAJA"</formula>
    </cfRule>
    <cfRule type="cellIs" dxfId="30" priority="44" stopIfTrue="1" operator="equal">
      <formula>"ZONA RIESGO MODERADA"</formula>
    </cfRule>
  </conditionalFormatting>
  <conditionalFormatting sqref="G68 M68">
    <cfRule type="cellIs" dxfId="29" priority="31" stopIfTrue="1" operator="equal">
      <formula>"ZONA RIESGO MODERADA"</formula>
    </cfRule>
    <cfRule type="cellIs" dxfId="28" priority="32" stopIfTrue="1" operator="equal">
      <formula>"ZONA RIESGO ALTA"</formula>
    </cfRule>
  </conditionalFormatting>
  <conditionalFormatting sqref="G68 M68">
    <cfRule type="cellIs" dxfId="27" priority="38" stopIfTrue="1" operator="equal">
      <formula>"INACEPTABLE"</formula>
    </cfRule>
    <cfRule type="cellIs" dxfId="26" priority="39" stopIfTrue="1" operator="equal">
      <formula>"IMPORTANTE"</formula>
    </cfRule>
    <cfRule type="cellIs" dxfId="25" priority="40" stopIfTrue="1" operator="equal">
      <formula>"MODERADO"</formula>
    </cfRule>
  </conditionalFormatting>
  <conditionalFormatting sqref="G68 M68">
    <cfRule type="cellIs" dxfId="24" priority="37" stopIfTrue="1" operator="equal">
      <formula>"TOLERABLE"</formula>
    </cfRule>
  </conditionalFormatting>
  <conditionalFormatting sqref="G68 M68">
    <cfRule type="cellIs" dxfId="23" priority="35" stopIfTrue="1" operator="equal">
      <formula>"ZONA RIESGO ALTA"</formula>
    </cfRule>
    <cfRule type="cellIs" dxfId="22" priority="36" stopIfTrue="1" operator="equal">
      <formula>"ZONA RIESGO EXTREMA"</formula>
    </cfRule>
  </conditionalFormatting>
  <conditionalFormatting sqref="G68 M68">
    <cfRule type="cellIs" dxfId="21" priority="33" stopIfTrue="1" operator="equal">
      <formula>"ZONA RIESGO BAJA"</formula>
    </cfRule>
    <cfRule type="cellIs" dxfId="20" priority="34" stopIfTrue="1" operator="equal">
      <formula>"ZONA RIESGO MODERADA"</formula>
    </cfRule>
  </conditionalFormatting>
  <conditionalFormatting sqref="M67">
    <cfRule type="cellIs" dxfId="19" priority="21" stopIfTrue="1" operator="equal">
      <formula>"ZONA RIESGO MODERADA"</formula>
    </cfRule>
    <cfRule type="cellIs" dxfId="18" priority="22" stopIfTrue="1" operator="equal">
      <formula>"ZONA RIESGO ALTA"</formula>
    </cfRule>
  </conditionalFormatting>
  <conditionalFormatting sqref="M67">
    <cfRule type="cellIs" dxfId="17" priority="28" stopIfTrue="1" operator="equal">
      <formula>"INACEPTABLE"</formula>
    </cfRule>
    <cfRule type="cellIs" dxfId="16" priority="29" stopIfTrue="1" operator="equal">
      <formula>"IMPORTANTE"</formula>
    </cfRule>
    <cfRule type="cellIs" dxfId="15" priority="30" stopIfTrue="1" operator="equal">
      <formula>"MODERADO"</formula>
    </cfRule>
  </conditionalFormatting>
  <conditionalFormatting sqref="M67">
    <cfRule type="cellIs" dxfId="14" priority="27" stopIfTrue="1" operator="equal">
      <formula>"TOLERABLE"</formula>
    </cfRule>
  </conditionalFormatting>
  <conditionalFormatting sqref="M67">
    <cfRule type="cellIs" dxfId="13" priority="25" stopIfTrue="1" operator="equal">
      <formula>"ZONA RIESGO ALTA"</formula>
    </cfRule>
    <cfRule type="cellIs" dxfId="12" priority="26" stopIfTrue="1" operator="equal">
      <formula>"ZONA RIESGO EXTREMA"</formula>
    </cfRule>
  </conditionalFormatting>
  <conditionalFormatting sqref="M67">
    <cfRule type="cellIs" dxfId="11" priority="23" stopIfTrue="1" operator="equal">
      <formula>"ZONA RIESGO BAJA"</formula>
    </cfRule>
    <cfRule type="cellIs" dxfId="10" priority="24" stopIfTrue="1" operator="equal">
      <formula>"ZONA RIESGO MODERADA"</formula>
    </cfRule>
  </conditionalFormatting>
  <conditionalFormatting sqref="G70 M70">
    <cfRule type="cellIs" dxfId="9" priority="11" stopIfTrue="1" operator="equal">
      <formula>"ZONA RIESGO MODERADA"</formula>
    </cfRule>
    <cfRule type="cellIs" dxfId="8" priority="12" stopIfTrue="1" operator="equal">
      <formula>"ZONA RIESGO ALTA"</formula>
    </cfRule>
  </conditionalFormatting>
  <conditionalFormatting sqref="G70 M70">
    <cfRule type="cellIs" dxfId="7" priority="18" stopIfTrue="1" operator="equal">
      <formula>"INACEPTABLE"</formula>
    </cfRule>
    <cfRule type="cellIs" dxfId="6" priority="19" stopIfTrue="1" operator="equal">
      <formula>"IMPORTANTE"</formula>
    </cfRule>
    <cfRule type="cellIs" dxfId="5" priority="20" stopIfTrue="1" operator="equal">
      <formula>"MODERADO"</formula>
    </cfRule>
  </conditionalFormatting>
  <conditionalFormatting sqref="G70 M70">
    <cfRule type="cellIs" dxfId="4" priority="17" stopIfTrue="1" operator="equal">
      <formula>"TOLERABLE"</formula>
    </cfRule>
  </conditionalFormatting>
  <conditionalFormatting sqref="G70 M70">
    <cfRule type="cellIs" dxfId="3" priority="15" stopIfTrue="1" operator="equal">
      <formula>"ZONA RIESGO ALTA"</formula>
    </cfRule>
    <cfRule type="cellIs" dxfId="2" priority="16" stopIfTrue="1" operator="equal">
      <formula>"ZONA RIESGO EXTREMA"</formula>
    </cfRule>
  </conditionalFormatting>
  <conditionalFormatting sqref="G70 M70">
    <cfRule type="cellIs" dxfId="1" priority="13" stopIfTrue="1" operator="equal">
      <formula>"ZONA RIESGO BAJA"</formula>
    </cfRule>
    <cfRule type="cellIs" dxfId="0" priority="14" stopIfTrue="1" operator="equal">
      <formula>"ZONA RIESGO MODERADA"</formula>
    </cfRule>
  </conditionalFormatting>
  <dataValidations count="6">
    <dataValidation type="list" allowBlank="1" showInputMessage="1" showErrorMessage="1" sqref="P54:P60 P62:P64 P66 P68 P70" xr:uid="{00000000-0002-0000-0000-000000000000}">
      <formula1>$G$28:$G$47</formula1>
    </dataValidation>
    <dataValidation type="list" allowBlank="1" showInputMessage="1" showErrorMessage="1" sqref="P43:P44" xr:uid="{00000000-0002-0000-0000-000001000000}">
      <formula1>$G$31:$G$43</formula1>
    </dataValidation>
    <dataValidation allowBlank="1" showInputMessage="1" showErrorMessage="1" prompt="La probabilidad se encuentra determinada por una escala de 1 a 3, siendo 1 la menor probabilidad de ocurrencia del riesgo y 3 la mayor probabilidad de  ocurrencia." sqref="E3" xr:uid="{00000000-0002-0000-0000-000002000000}"/>
    <dataValidation allowBlank="1" showInputMessage="1" showErrorMessage="1" prompt="Es la materialización del riesgo y las consecuencias de su aparición. Su escala es: 5 bajo impacto, 10 medio, 20 alto impacto._x000a_" sqref="F3" xr:uid="{00000000-0002-0000-0000-000003000000}"/>
    <dataValidation type="list" allowBlank="1" showInputMessage="1" showErrorMessage="1" sqref="P8:P13" xr:uid="{00000000-0002-0000-0000-000004000000}">
      <formula1>$H$32:$H$44</formula1>
    </dataValidation>
    <dataValidation type="list" allowBlank="1" showInputMessage="1" showErrorMessage="1" sqref="P4:P6" xr:uid="{00000000-0002-0000-0000-000005000000}">
      <formula1>$H$32:$H$51</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CONSOLIDADO2019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CAROLINA.BERNAL</dc:creator>
  <cp:lastModifiedBy>MARCELA.REYES</cp:lastModifiedBy>
  <dcterms:created xsi:type="dcterms:W3CDTF">2019-04-05T16:28:31Z</dcterms:created>
  <dcterms:modified xsi:type="dcterms:W3CDTF">2021-08-20T08:01:01Z</dcterms:modified>
</cp:coreProperties>
</file>