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cretaria Distrital de Ambiente\Contrato SDA-CPS-20211095\Tercer Informe de Actividades ayo 2021\Riesgos\PAAC y Riesgos\"/>
    </mc:Choice>
  </mc:AlternateContent>
  <bookViews>
    <workbookView xWindow="0" yWindow="0" windowWidth="20490" windowHeight="7755"/>
  </bookViews>
  <sheets>
    <sheet name="PAAC 2021" sheetId="1" r:id="rId1"/>
  </sheets>
  <definedNames>
    <definedName name="_xlnm._FilterDatabase" localSheetId="0" hidden="1">'PAAC 2021'!$A$7:$X$55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1" l="1"/>
  <c r="W55" i="1" l="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3" i="1"/>
  <c r="W12" i="1"/>
  <c r="W11" i="1"/>
  <c r="W10" i="1"/>
  <c r="W9" i="1"/>
  <c r="W8" i="1"/>
  <c r="P51" i="1" l="1"/>
  <c r="P46" i="1" l="1"/>
  <c r="P32" i="1" l="1"/>
  <c r="P35" i="1"/>
  <c r="P34" i="1"/>
  <c r="P33" i="1"/>
  <c r="P48" i="1" l="1"/>
  <c r="P41" i="1"/>
  <c r="P15" i="1"/>
  <c r="P20" i="1"/>
  <c r="P14" i="1"/>
  <c r="P24" i="1" l="1"/>
  <c r="P22" i="1"/>
  <c r="P39" i="1" l="1"/>
</calcChain>
</file>

<file path=xl/comments1.xml><?xml version="1.0" encoding="utf-8"?>
<comments xmlns="http://schemas.openxmlformats.org/spreadsheetml/2006/main">
  <authors>
    <author>NATALIA.MORENO</author>
    <author>DPSIA</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<sst xmlns="http://schemas.openxmlformats.org/spreadsheetml/2006/main" count="814" uniqueCount="548">
  <si>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</si>
  <si>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</si>
  <si>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</si>
  <si>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</si>
  <si>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</si>
  <si>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</si>
  <si>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</si>
  <si>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</si>
  <si>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</si>
  <si>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</si>
  <si>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</si>
  <si>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</si>
  <si>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</si>
  <si>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</si>
  <si>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</si>
  <si>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</si>
  <si>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</si>
  <si>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</si>
  <si>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</si>
  <si>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</si>
  <si>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</si>
  <si>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</si>
  <si>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</si>
  <si>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</si>
  <si>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</si>
  <si>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</si>
  <si>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</si>
  <si>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</si>
  <si>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</si>
  <si>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</si>
  <si>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</si>
  <si>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</si>
  <si>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</si>
  <si>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</si>
  <si>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</si>
  <si>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</si>
  <si>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</si>
  <si>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</si>
  <si>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</si>
  <si>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</si>
  <si>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</si>
  <si>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</si>
  <si>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</si>
  <si>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</si>
  <si>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</si>
  <si>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</si>
  <si>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</si>
  <si>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</si>
  <si>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</si>
  <si>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</si>
  <si>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</si>
  <si>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</si>
  <si>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</si>
  <si>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</si>
  <si>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</si>
  <si>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</si>
  <si>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</si>
  <si>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</si>
  <si>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</si>
  <si>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</si>
  <si>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</si>
  <si>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</si>
  <si>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</si>
  <si>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</si>
  <si>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</si>
  <si>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</si>
  <si>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</si>
  <si>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</si>
  <si>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</si>
  <si>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</si>
  <si>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</si>
  <si>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</si>
  <si>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</si>
  <si>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</si>
  <si>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</si>
  <si>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</si>
  <si>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</si>
  <si>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</si>
  <si>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</si>
  <si>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</si>
  <si>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</si>
  <si>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</si>
  <si>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</si>
  <si>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</si>
  <si>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</si>
  <si>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</si>
  <si>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</si>
  <si>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</si>
  <si>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</si>
  <si>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</si>
  <si>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</si>
  <si>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</si>
  <si>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</si>
  <si>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</si>
  <si>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</si>
  <si>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</si>
  <si>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  Servicio al ciudadano</t>
  </si>
  <si>
    <t xml:space="preserve">Dimensión 2: Direccionamiento Estratégico y Planeación
Dimensión 3: Gestión con valores para resultados
Dimensión 4: Evaluación de Resultados
Dimensión 7: Control Interno 
</t>
  </si>
  <si>
    <t>Dimensión 1: Talento Humano
Dimensión 7: Control Interno</t>
  </si>
  <si>
    <t>Dimensión 3:  Gestión con valores para resultados
Dimensión 5: Información y comunicación</t>
  </si>
  <si>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</si>
  <si>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</si>
  <si>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</si>
  <si>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</si>
  <si>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</si>
  <si>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</si>
  <si>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</si>
  <si>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</si>
  <si>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</si>
  <si>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</si>
  <si>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</si>
  <si>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</si>
  <si>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</si>
  <si>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</si>
  <si>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</si>
  <si>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</si>
  <si>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</si>
  <si>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</si>
  <si>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</si>
  <si>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</si>
  <si>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</si>
  <si>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</si>
  <si>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</si>
  <si>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</si>
  <si>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</si>
  <si>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</si>
  <si>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</si>
  <si>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</si>
  <si>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</si>
  <si>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</si>
  <si>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</si>
  <si>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</si>
  <si>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</si>
  <si>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</si>
  <si>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</si>
  <si>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</si>
  <si>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</si>
  <si>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</si>
  <si>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</si>
  <si>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</si>
  <si>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</si>
  <si>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</si>
  <si>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</si>
  <si>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</si>
  <si>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</si>
  <si>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</si>
  <si>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</si>
  <si>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</si>
  <si>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</si>
  <si>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</si>
  <si>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</si>
  <si>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</si>
  <si>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</si>
  <si>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</si>
  <si>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</si>
  <si>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Divulgación del mapa de riesgos  de  gestión y de corrupción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</si>
  <si>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</si>
  <si>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</si>
  <si>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</si>
  <si>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</si>
  <si>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</si>
  <si>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</si>
  <si>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</si>
  <si>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</si>
  <si>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</si>
  <si>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</si>
  <si>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</si>
  <si>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Porcentaje de elaboración de los flash informativo disciplinario</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</si>
  <si>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</si>
  <si>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</si>
  <si>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</si>
  <si>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</si>
  <si>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</si>
  <si>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</si>
  <si>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</si>
  <si>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</si>
  <si>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</si>
  <si>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</si>
  <si>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</si>
  <si>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</si>
  <si>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</si>
  <si>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</si>
  <si>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</si>
  <si>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</si>
  <si>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</si>
  <si>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</si>
  <si>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</si>
  <si>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</si>
  <si>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</si>
  <si>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</si>
  <si>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</si>
  <si>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</si>
  <si>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</si>
  <si>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</si>
  <si>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</si>
  <si>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</si>
  <si>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</si>
  <si>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</si>
  <si>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</si>
  <si>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</si>
  <si>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</si>
  <si>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</si>
  <si>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</si>
  <si>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</si>
  <si>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</si>
  <si>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</si>
  <si>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</si>
  <si>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</si>
  <si>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</si>
  <si>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</si>
  <si>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</si>
  <si>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</si>
  <si>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</si>
  <si>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</si>
  <si>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</si>
  <si>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</si>
  <si>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</si>
  <si>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</si>
  <si>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</si>
  <si>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</si>
  <si>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</si>
  <si>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</si>
  <si>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</si>
  <si>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</si>
  <si>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</si>
  <si>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</si>
  <si>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</si>
  <si>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</si>
  <si>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</si>
  <si>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</si>
  <si>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</si>
  <si>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</si>
  <si>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</si>
  <si>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</si>
  <si>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</si>
  <si>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</si>
  <si>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</si>
  <si>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</si>
  <si>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</si>
  <si>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</si>
  <si>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</si>
  <si>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</si>
  <si>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</si>
  <si>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</si>
  <si>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</si>
  <si>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</si>
  <si>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</si>
  <si>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</si>
  <si>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</si>
  <si>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</si>
  <si>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</si>
  <si>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</si>
  <si>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</si>
  <si>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</si>
  <si>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</si>
  <si>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</si>
  <si>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</si>
  <si>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</si>
  <si>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</si>
  <si>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</si>
  <si>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</si>
  <si>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</si>
  <si>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</si>
  <si>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</si>
  <si>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</si>
  <si>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</si>
  <si>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</si>
  <si>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</si>
  <si>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</si>
  <si>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</si>
  <si>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</si>
  <si>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</si>
  <si>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</si>
  <si>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</si>
  <si>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</si>
  <si>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</si>
  <si>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</si>
  <si>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</si>
  <si>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</si>
  <si>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</si>
  <si>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</si>
  <si>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</si>
  <si>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</si>
  <si>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</si>
  <si>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</si>
  <si>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</si>
  <si>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</si>
  <si>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</si>
  <si>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</si>
  <si>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</si>
  <si>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</si>
  <si>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</si>
  <si>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</si>
  <si>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</si>
  <si>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</si>
  <si>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</si>
  <si>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</si>
  <si>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5 nuevos datos abiertos gestionados en la plataforma Distrital y Nacional. 
46 datasets mantenidos y actualizados en la plataforma Distrital y Nacional. </t>
  </si>
  <si>
    <t>1.  Diagnóstico</t>
  </si>
  <si>
    <t>2.  Implementación</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</si>
  <si>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</si>
  <si>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</si>
  <si>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</si>
  <si>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No. de estrategia cumplida al 100% y socializada de racionalización en el 2021 / No. de estrategia de racionalización establecidas para su socialización para el 2021 ) x 100</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</si>
  <si>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</si>
  <si>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</si>
  <si>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</si>
  <si>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</si>
  <si>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</si>
  <si>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</si>
  <si>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</si>
  <si>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</si>
  <si>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</si>
  <si>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</si>
  <si>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</si>
  <si>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</si>
  <si>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</si>
  <si>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</si>
  <si>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</si>
  <si>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</si>
  <si>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</si>
  <si>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</si>
  <si>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</si>
  <si>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</si>
  <si>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</si>
  <si>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30% de cumplimiento y avance en los lineamientos de la Resolución MINTIC No. No. 1519 de 2020</t>
  </si>
  <si>
    <t>Porcentaje de adecuación del portal web de la SDA, de acuerdo con los nuevos lineamientos y guías de estandarización de MinTIC</t>
  </si>
  <si>
    <t>AVANCE</t>
  </si>
  <si>
    <t>EVIDENCIA Y RUTA DE UBICACIÓN</t>
  </si>
  <si>
    <t>RESULTADO DEL INDICADOR</t>
  </si>
  <si>
    <t>SEGUIMIENTO SEGUNDA LÍNEA DE DEFENSA
I TRIMESTRE (enero - marzo 2021)
(Dirección de Planeación y Sistemas de Información Ambiental)</t>
  </si>
  <si>
    <r>
      <t xml:space="preserve">SEGUIMIENTO PRIMER TRIMESTRE VIGENCIA 2021 
PLAN ANTICORRUPCIÓN Y DE ATENCIÓN AL CIUDADANO
SECRETARÍA DISTRITAL DE AMBIENTE
</t>
    </r>
    <r>
      <rPr>
        <b/>
        <sz val="11"/>
        <color theme="1"/>
        <rFont val="Arial"/>
        <family val="2"/>
      </rPr>
      <t>Versión 1 (publicado 30-01-2021)</t>
    </r>
  </si>
  <si>
    <t>DESCRIPCIÓN DEL AVANCE</t>
  </si>
  <si>
    <t>GRADO DE CUMPLIMIENTO</t>
  </si>
  <si>
    <t>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</si>
  <si>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https://drive.google.com/drive/folders/1Qb-ZhHc6QmNfby72-7okfqd8znw72Xxv?usp=sharing</t>
  </si>
  <si>
    <t>OAB: 75,54%
ORARBO: 74,58%</t>
  </si>
  <si>
    <t>Mediante las acciones de administración integral, se alcanzó un porcentaje de actualización del 75,54% con 466 indicadores disponibles en el OAB, y en el ORARBO una actualización del 74,58%, con 59 indicadores del Distrito Capital disponibles, con corte a marzo 2021.</t>
  </si>
  <si>
    <t>www.ambientebogota.gov.co</t>
  </si>
  <si>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</si>
  <si>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</si>
  <si>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</si>
  <si>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</si>
  <si>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</si>
  <si>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</si>
  <si>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</si>
  <si>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</si>
  <si>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</si>
  <si>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</si>
  <si>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</si>
  <si>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t>6 planes de acción aprobados con la participación de la ciudadanía</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</si>
  <si>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</si>
  <si>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</si>
  <si>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Solicitud 2021IE66031
Respuesta 5067160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</si>
  <si>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</si>
  <si>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</si>
  <si>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</si>
  <si>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</si>
  <si>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</si>
  <si>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</si>
  <si>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</si>
  <si>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</si>
  <si>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</si>
  <si>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</si>
  <si>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2021IE68955
Unidad Compartida OAC</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</si>
  <si>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</si>
  <si>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</si>
  <si>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https://drive.google.com/drive/u/1/shared-drives)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</si>
  <si>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</si>
  <si>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</si>
  <si>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</si>
  <si>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</si>
  <si>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NO HUBO AVANCE</t>
  </si>
  <si>
    <t xml:space="preserve"> El seguimiento al plan de gestión de integridad de la SDA de la vigencia 2021 es cuatrimestral, por lo tanto se hará al finalizar el mes de abril, para entrega a comienzos del mes de mayo de 2021</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</si>
  <si>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</si>
  <si>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</si>
  <si>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</si>
  <si>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Dado que la periodicidad del seguimiento del plan de gestión de integridad es cuatrimestral, esta actividad será monitoreada en el siguiente periodo</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</si>
  <si>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</si>
  <si>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</si>
  <si>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</si>
  <si>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</si>
  <si>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https://drive.google.com/drive/folders/1M5PwvM8vLGPU7-JFU9hLId6IjnuVst-5</t>
  </si>
  <si>
    <t>https://drive.google.com/drive/folders/1ozYjtCb8oBP_4YrAgI9O5k4XP-0Ap-SS</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</si>
  <si>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</si>
  <si>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</si>
  <si>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</si>
  <si>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</si>
  <si>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</si>
  <si>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</si>
  <si>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</si>
  <si>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</si>
  <si>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</si>
  <si>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</si>
  <si>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</si>
  <si>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</si>
  <si>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</si>
  <si>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</si>
  <si>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</si>
  <si>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</si>
  <si>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</si>
  <si>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</si>
  <si>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https://drive.google.com/drive/folders/1u7nAl_T9YmyuzXP4x4HjbZLbE8_K9ip-</t>
  </si>
  <si>
    <t>https://drive.google.com/drive/folders/1u7nAl_T9YmyuzXP4x4HjbZLbE8_K9ip-?usp=sharing</t>
  </si>
  <si>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</si>
  <si>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</si>
  <si>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Se formuló el plan de gestión de integridad de la SDA para la vigencia 2021, el cual fue aprobado en la sesión No. 1 del Comité institucional de Gestión y Desempeño de la SDA y publicado en la página web de la SDA.</t>
  </si>
  <si>
    <t>Un Plan de gestión de Integridad SDA 2021 formulado y aprobado</t>
  </si>
  <si>
    <t>http://ambientebogota.gov.co/web/transparencia/plan-anticorrupcion-y-de-atencion-al-ciudadano/-/document_library_display/yTv5/view/10867439
https://drive.google.com/file/d/1rdiTs0_wzJRwPXVkx-Ii9-MdwGDP5J5z/view?usp=sharing
https://drive.google.com/file/d/1kI4lryfXCQJI9GnDDrocAWm_MGXqwp-5/view?usp=sharing</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</si>
  <si>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</si>
  <si>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</si>
  <si>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</si>
  <si>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</si>
  <si>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</si>
  <si>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Se inició ejecución del plan de gestión de integridad de la SDA para la vigencia 2021.</t>
  </si>
  <si>
    <t>https://drive.google.com/drive/folders/1G3I3_q-x245inrQK8fOaqUs-e5AzxS-m</t>
  </si>
  <si>
    <t>Solicitud 2021IE66019
Respuesta 506714
Se verificó reporte en el plan de acción del PI 7699, no obstante, no registra actividad alguna relacionada con el plan de integridad. Dado que la periodicidad del seguimiento del plan de gestión de integridad es cuatrimestral, esta actividad será monitoreada en el siguiente periodo</t>
  </si>
  <si>
    <t>ACTIVIDADES PROGRAMADAS</t>
  </si>
  <si>
    <t xml:space="preserve">ACTIVIVADES EJECUTADAS </t>
  </si>
  <si>
    <t>SEGUIMIENTO OCI</t>
  </si>
  <si>
    <t xml:space="preserve">El mapa de riesgos de corrupción 2021, fue publicado en su versión 1, en el mes de abril en la página web de SDA.
Como evidencia se cuenta con el documento que contiene el link de publicación.
http://www.ambientebogota.gov.co/web/transparencia/plan-anticorrupcion-y-de-atencion-al-ciudadano/-/document_library_display/yTv5/view/10867441
Según aclaración por parte del responsable de la activa manifiesta  “el actual proceso de actualización de algunos riesgos.”   Por esta razón no se encuentra la segunda publicación como indica la actividad.
</t>
  </si>
  <si>
    <t>Se evidencia bajo el  radicado de respuesta No    2021IE68141 contenidos en el aplicativo FOREST,  los documentos que dan cuenta de las activas ejecutadas en el cumplimento  de formular y hacer seguimiento de los planes de acción de la Comisión Ambiental Local  - CAL de las 20 localidades del D.C. con la participación de la ciudadanía, líderes y organizaciones ambientales. De acuerdo  a los soportes anexados solo se observan 3 planes de los 6 planes realizados con la participación y aprobación de la ciudadanía, líderes y organizaciones ambientales.</t>
  </si>
  <si>
    <t>La actividad comprendida en Hacer presencia institucional en ferias y eventos de servicio al ciudadano, organizadas por la Alcaldía Mayor de Bogotá y/o otras entidades. No se a cumplido debido a la emergencia sanitaria producto del problema de salud pública COVID 19.</t>
  </si>
  <si>
    <r>
      <t xml:space="preserve">Se evidencia en las bitácoras del primer trimestre de 2021 el cumplimiento </t>
    </r>
    <r>
      <rPr>
        <sz val="11"/>
        <color rgb="FF000000"/>
        <rFont val="Arial"/>
        <family val="2"/>
      </rPr>
      <t>los indicadores ambientales dispuestos en el observatorio ambiental de Bogotá-OAB  en 75,54% del 95 % planteado como meta    y del observatorio regional ambiental y de desarrollo sostenible del Río Bogotá-ORARBO en  74,58% de un 80% planteado como meta.</t>
    </r>
  </si>
  <si>
    <t>Se evidencia seguimiento   a la actividad  de Implementar acciones del  modelo de servicio al ciudadano para la SDA, acorde a los lineamientos dados por la Secretaria General, consignado en la  Matriz de seguimiento a la implementación del modelo de servicio, no se observa documentación que soporte acciones realizadas.</t>
  </si>
  <si>
    <t xml:space="preserve">Se evidencia 5 actas en físico    de las   actividades de entrenamiento a los servidores del grupo servicio a la ciudadanía, en cumplimiento a la política distrital de servicio al ciudadano, realizadas  en el primer trimestre de 2021.  </t>
  </si>
  <si>
    <r>
      <t xml:space="preserve">Se evidencia la realización  de los informes de evaluación </t>
    </r>
    <r>
      <rPr>
        <sz val="11"/>
        <color rgb="FF000000"/>
        <rFont val="Arial"/>
        <family val="2"/>
      </rPr>
      <t>mensual de la oportunidad de respuesta de las PQRSF públicas en el aplicativo FOREST bajo radicados  con números 2021IE35351 y 2021IE56586  equivalentes a los meses de enero y febrero, faltante el informe del mes de marzo que  está en revisión y aprobación para su posterior socialización</t>
    </r>
  </si>
  <si>
    <r>
      <t>Se evidencia la realización de  la medición d</t>
    </r>
    <r>
      <rPr>
        <sz val="11"/>
        <color rgb="FF000000"/>
        <rFont val="Arial"/>
        <family val="2"/>
      </rPr>
      <t>el porcentaje de satisfacción del servicio prestado por el grupo servicio a la ciudadanía, mediante la aplicación de una encuesta de percepción a una muestra del 40% de los usuarios atendidos por los canales presencial y telefónico de la SDA, cabe resaltar que no se está cumpliendo con lo establecido en la  meta   el cual es de mantener el 98 % de satisfacción, el promedio del primer trimestre fue del 96,6%.</t>
    </r>
  </si>
  <si>
    <r>
      <t xml:space="preserve">Se evidencia bajo memorando No </t>
    </r>
    <r>
      <rPr>
        <sz val="11"/>
        <color rgb="FF000000"/>
        <rFont val="Arial"/>
        <family val="2"/>
      </rPr>
      <t>2021IE53843  el seguimiento realizado para el cuatrimestre con referencia al estado de las reservas presupuestales, pasivos</t>
    </r>
  </si>
  <si>
    <t>Se evidencia la realización de  asignación y seguimiento a las solicitudes de acceso a la información. De un 100%  como se observo en los informes generados mensualmente y publicados en el  siguiente link   http://ambientebogota.gov.co/web/transparencia/2021.</t>
  </si>
  <si>
    <r>
      <t xml:space="preserve">se evidencia incumpliendo  en el desarrollo de la actividad  referente a </t>
    </r>
    <r>
      <rPr>
        <sz val="11"/>
        <color rgb="FF000000"/>
        <rFont val="Arial"/>
        <family val="2"/>
      </rPr>
      <t>Desarrollar e implementar criterios de accesibilidad en el nuevo portal web de la SDA. Dado a que 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r>
  </si>
  <si>
    <t>Diseñar y formular el plan de gestión de integridad de la SDA, para la vigencia 2021, en el mes de enero  en la página web de SDA. Como evidencia se cuenta con el documento que contiene el link de publicación. http://ambientebogota.gov.co/web/transparencia/plan-anticorrupcion-y-de-atencion-al-ciudadano/-/document_library_display/yTv5/view/10867439.</t>
  </si>
  <si>
    <t>No se  cuenta con evidencia física de las reuniones realizadas  autocontrol y autoevaluación realizadas por la diferentes áreas de SDA,  en el enlace https://docs.google.com/spreadsheets/d/1DH49K1qz5y9vy3ufTmCk0S0WjUSNi3XN/edit#gid=1910405506 aportado por el responsable de la actividad se observa dos acta de las tres actividades realizadas por  los procesos de Gestión Administrativa, Talento Humano, Gestión Documental. La Oficina de Control Interno, por su parte, cuenta con las actas de las reuniones de autocontrol desarrolladas durante los meses de enero, febrero, marzo y abril de 2021.</t>
  </si>
  <si>
    <t>Mediante radicado No. 2021IE08732 del 18 de enero de 2021 se realizó la evaluación del Plan Anticorrupción y de Atención al Ciudadano y de los mapas de riesgo del tercer cuatrimestre de 2020. 
El informe se encuentra publicado en el enlace http://www.ambientebogota.gov.co/web/transparencia/reportes-de-control-interno/-/document_library_display/Jkr8/view/10867413</t>
  </si>
  <si>
    <t>Se evidenció la realización  de priorización de los tramites y /o servicios que sean objeto de racionalización durante la vigencia 2021  mediante el enlace https://drive.google.com/drive/folders/1JNy8vOpuSM670yDF5c1-dCyWMS6MPBGZ  se observa actas de reuniones realizadas  entre áreas realizadas, la matriz de priorización  de tramites y listado de tramites SUIT.</t>
  </si>
  <si>
    <t>Se evidencia con soportes físicos los  memorandos  realizados en  el primer trimestre del año 2021 entre las áreas de SDA, con referencia a los avances  para la construcción de la  estrategia de racionalización de los  trámites y/o servicios priorizados durante la vigencia 2021 no se observa acta de las asistencia a las pruebas piloto.</t>
  </si>
  <si>
    <r>
      <t xml:space="preserve">Se evidencia el cumpliendo    del 100%  de las </t>
    </r>
    <r>
      <rPr>
        <sz val="11"/>
        <color rgb="FF000000"/>
        <rFont val="Arial"/>
        <family val="2"/>
      </rPr>
      <t xml:space="preserve">visitas de seguimiento al servicio prestado en los diferentes puntos de atención presenciales de la SDA.  Realizas en el primer cuatrimestre de 2021. </t>
    </r>
  </si>
  <si>
    <t>No se presentaron avances relevantes durante el período de evaluación.</t>
  </si>
  <si>
    <t>Se vienen adelantando gestiones preliminares de coordinación para el inicio de las actividades del plan de integridad.</t>
  </si>
  <si>
    <t>•  Transparencia, acceso a la información pública y lucha contra la corrupción
•  Participación ciudadana en la gestión pública
•  Control Interno</t>
  </si>
  <si>
    <t>•  Participación Ciudadana en la gestión pública
•  Transparencia y Acceso a la Información Pública</t>
  </si>
  <si>
    <r>
      <t>3.</t>
    </r>
    <r>
      <rPr>
        <sz val="11"/>
        <color theme="1"/>
        <rFont val="Arial"/>
        <family val="2"/>
      </rPr>
      <t xml:space="preserve">   </t>
    </r>
    <r>
      <rPr>
        <b/>
        <sz val="11"/>
        <color theme="1"/>
        <rFont val="Arial"/>
        <family val="2"/>
      </rPr>
      <t>RENDICIÓN DE CUENTAS</t>
    </r>
  </si>
  <si>
    <r>
      <t>Se evidencia en  físico los flash</t>
    </r>
    <r>
      <rPr>
        <sz val="11"/>
        <color rgb="FF000000"/>
        <rFont val="Arial"/>
        <family val="2"/>
      </rPr>
      <t xml:space="preserve"> informativos disciplinarios realizados en el primer  trimestre de año en curso, con el  fin de dar a conocer a los servidores públicos a la SDA asuntos preventivos en materia disciplinaria, se observa  solo 2 flash de los tres realizados en cada mes.</t>
    </r>
  </si>
  <si>
    <r>
      <t>4.</t>
    </r>
    <r>
      <rPr>
        <sz val="11"/>
        <color theme="1"/>
        <rFont val="Arial"/>
        <family val="2"/>
      </rPr>
      <t xml:space="preserve">   </t>
    </r>
    <r>
      <rPr>
        <b/>
        <sz val="11"/>
        <color theme="1"/>
        <rFont val="Arial"/>
        <family val="2"/>
      </rPr>
      <t>ATENCIÓN AL CIUDADANO</t>
    </r>
  </si>
  <si>
    <r>
      <t>Dimensión 5:</t>
    </r>
    <r>
      <rPr>
        <sz val="11"/>
        <color theme="1"/>
        <rFont val="Arial"/>
        <family val="2"/>
      </rPr>
      <t xml:space="preserve"> Información y Comunicación
Dimensión 7: Control Interno</t>
    </r>
  </si>
  <si>
    <t>•  Transparencia y Acceso a la Información Pública
•  Gestión Documental
•  Control Interno</t>
  </si>
  <si>
    <t>•  Gestión estratégica del talento humano
•  Integridad
•  Control Interno</t>
  </si>
  <si>
    <r>
      <rPr>
        <sz val="11"/>
        <rFont val="Arial"/>
        <family val="2"/>
      </rPr>
      <t>Matriz de priorización  de tramites y acta de reunión entre áreas.</t>
    </r>
    <r>
      <rPr>
        <u/>
        <sz val="11"/>
        <color theme="10"/>
        <rFont val="Arial"/>
        <family val="2"/>
      </rPr>
      <t xml:space="preserve">
https://drive.google.com/drive/folders/1JNy8vOpuSM670yDF5c1-dCyWMS6MPBGZ</t>
    </r>
  </si>
  <si>
    <r>
      <rPr>
        <sz val="11"/>
        <rFont val="Arial"/>
        <family val="2"/>
      </rPr>
      <t>Acuerdo RUES</t>
    </r>
    <r>
      <rPr>
        <u/>
        <sz val="11"/>
        <color theme="10"/>
        <rFont val="Arial"/>
        <family val="2"/>
      </rPr>
      <t xml:space="preserve">
https://drive.google.com/drive/folders/1aLej40l0TmAoZHpnabOO6V6dAj8FSOLD</t>
    </r>
  </si>
  <si>
    <r>
      <rPr>
        <sz val="11"/>
        <rFont val="Arial"/>
        <family val="2"/>
      </rPr>
      <t>Acuerdo RUES</t>
    </r>
    <r>
      <rPr>
        <u/>
        <sz val="11"/>
        <color theme="10"/>
        <rFont val="Arial"/>
        <family val="2"/>
      </rPr>
      <t xml:space="preserve">
https://drive.google.com/drive/folders/1v_Lg9FF13cyN02GW7L133G0yQkT2q_2d</t>
    </r>
  </si>
  <si>
    <r>
      <rPr>
        <sz val="11"/>
        <rFont val="Arial"/>
        <family val="2"/>
      </rPr>
      <t>Respuesta SDP ODS Metas trazadoras
Matriz indicadores de ciudad y ODS - SDP
Acuerdo 067 de 2002</t>
    </r>
    <r>
      <rPr>
        <u/>
        <sz val="11"/>
        <color theme="10"/>
        <rFont val="Arial"/>
        <family val="2"/>
      </rPr>
      <t xml:space="preserve">
https://drive.google.com/drive/folders/1xd2KxIBo4OfWzqdeuiIyV7H89Yxu1mUS</t>
    </r>
  </si>
  <si>
    <r>
      <rPr>
        <sz val="11"/>
        <rFont val="Arial"/>
        <family val="2"/>
      </rPr>
      <t>2021IE36728</t>
    </r>
    <r>
      <rPr>
        <u/>
        <sz val="11"/>
        <color theme="10"/>
        <rFont val="Arial"/>
        <family val="2"/>
      </rPr>
      <t xml:space="preserve">
https://drive.google.com/drive/folders/1G3I3_q-x245inrQK8fOaqUs-e5AzxS-m</t>
    </r>
  </si>
  <si>
    <r>
      <rPr>
        <sz val="11"/>
        <rFont val="Arial"/>
        <family val="2"/>
      </rPr>
      <t>Autodiagnóstico</t>
    </r>
    <r>
      <rPr>
        <u/>
        <sz val="11"/>
        <color theme="10"/>
        <rFont val="Arial"/>
        <family val="2"/>
      </rPr>
      <t xml:space="preserve">
https://docs.google.com/spreadsheets/d/1i0qUNaFF5pRhXOysdvWcHLl-vOTcqUCkOxOzOUFozoo/edit#gid=0</t>
    </r>
  </si>
  <si>
    <t>AVANCE 
PORCENTUAL</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</si>
  <si>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</si>
  <si>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REPORTE PRIMERA LÍNEA DE DEFENSA
I TRIMESTRE (enero - marzo 2021)
(Responsable de la actividad - Líder de proceso)</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</si>
  <si>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</si>
  <si>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</si>
  <si>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Se verificaron 5 contratos de la Dirección Legal Ambiental suscritos con los abogados apoderados encontrando que todos cuentan con la obligación legal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 Para los siguientes períodos se debe realizar seguimiento a inclusión expresa de esta manifestación dentro de los informes de actividades de los contratistas.</t>
    </r>
  </si>
  <si>
    <t>Revisión y documentación de la política de anti soborno como parte de la Política de integridad institucional, gestión para adopción y socialización.</t>
  </si>
  <si>
    <t>Documentación de la política de anti soborno como parte de la Política de integridad</t>
  </si>
  <si>
    <t>No. de revisiones, adopción y socializaciones de la política anti soborno realizadas.</t>
  </si>
  <si>
    <t>Una (1) política anti soborno formulada, adoptada y socializada.</t>
  </si>
  <si>
    <t>Política institucional anti soborno formulada enmarcado en la Política de administración de riesgos y oportunidades y del Programa de integridad de la SDA - Evidencias de socialización</t>
  </si>
  <si>
    <t>Socializar y evaluar la interiorización de la cartilla de inducción y re inducción de la SDA.</t>
  </si>
  <si>
    <t>Socialización y evaluación de la Cartilla de inducción y re inducción de la SDA</t>
  </si>
  <si>
    <t>No. de actividades de socialización y de evaluación de la cartilla de inducción y re inducción realizadas</t>
  </si>
  <si>
    <t>Una (1) actividad de socialización y una (1) evaluación de la Cartilla de inducción y re inducción de la SDA</t>
  </si>
  <si>
    <t>Reporte de la socialización de la  cartilla de inducción y re inducción de la SDA, y los soportes de la evaluación aplicada.</t>
  </si>
  <si>
    <t>Solicitud 2021IE66052
Respuesta 2021IE68398
En lo corrido del I trimestre de 2021 se adelantaron dos (2) capacitaciones de inducción y re 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</si>
  <si>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Se examinaros los soportes de las inducciones asociadas al radicado No. 2021IE68398 verificando el desarrollo de la capacitación en el Sistema de Seguridad y Salud en el Trabajo realizada el 26 de marzo de 2021 en el que participaron 36 colaboradores según relación de asistencia. No se encontraron soportes adicionales sobre las demás actividades de capacitación ejecutadas.</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</si>
  <si>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línea de defensa en las cuales se expuso la gestión y los resultados obtenidos durante los meses diciembre, enero, febrero,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adición a esto se propuso la divulgación de los puntos presenciales y los servicios ofrecidos por la entidad en todos los puntos habilitados. 
</t>
  </si>
  <si>
    <t>Los procesos de la entidad, vienen realizando sus jornadas de autocontrol y autoevaluación en las cuales se verifican o hacen seguimiento a los controles definidos en el mapa de riesgos, entre otros temas.</t>
  </si>
  <si>
    <t>2021IE53843
http://www.ambientebogota.gov.co/web/transparencia/reportes- de-control interno/-/ document_library_display/Jkr8/view/10872337.
https://drive.google.com/drive/folders/1U8M5tljZ4FzBjW-bIiJgLuaLITXk7WHl?usp=sharing</t>
  </si>
  <si>
    <t>Priorización del 100% Trámites y/o servicios que van a ser objeto de racionalización normativa, tecnológica o administrativa durante la vigencia 2021.</t>
  </si>
  <si>
    <t>Durante el primer trimestre de 2021 se realizó mesa de trabajo con los diferentes procesos misionales en donde se analizaron el total de tramites inscritos en el SUIT, en cuanto a los requisitos, normativa, demanda, entre otros. De acuerdo a lo anterior en la mesa de trabajo se definió como objeto de priorización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</si>
  <si>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lineamientos y el modelo para realizar dicha estrategia, la cual se hará para el tramite licencia ambiental y esta pensada que será un tipo de racionalización tecnológica.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</si>
  <si>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envió comunicación 2021IE55686  del 26 de marzo de 2021, para socializar los avances y consolidar un acuerdo conjunto con el respectivo visto bueno de las áreas, dada la importancia que representa para la entidad su implementación.</t>
  </si>
  <si>
    <t xml:space="preserve">Socializar a la ciudadanía  la mejora del  trámite y servicio de acuerdo con el  plan de trabajo generado y la estrategia de racionalización diseñada por los diferentes procesos </t>
  </si>
  <si>
    <t>Porcentaje de implementación de la estrategia de racionalización de trámites y socialización de trámite racionalizado</t>
  </si>
  <si>
    <t>Socialización del 100% de la implementación de la estrategia de racionalización de trámites para la vigencia 2021</t>
  </si>
  <si>
    <t>Realizar monitoreo y apoyo de la estrategia de racionalización conforme a las seis preguntas que conforman la guía de Tramites y Servicios  del SUIT, de acuerdo con el  plan de trabajo generado con los responsables de cada estrategia  de racionalización</t>
  </si>
  <si>
    <t>La Secretaría cuenta con el plan de comunicaciones para al vigencia 2021 el cual viene siendo ejecutado por la Oficina Asesora de Comunicaciones, el cual viene siendo ejecutado de acuerdo con la programación establecida.</t>
  </si>
  <si>
    <t>Bitácoras de actualización de los OAB
Informes de avance de los Observatorios</t>
  </si>
  <si>
    <r>
      <rPr>
        <sz val="11"/>
        <rFont val="Arial"/>
        <family val="2"/>
      </rPr>
      <t>Bitácoras e informes de OAB</t>
    </r>
    <r>
      <rPr>
        <u/>
        <sz val="11"/>
        <color theme="10"/>
        <rFont val="Arial"/>
        <family val="2"/>
      </rPr>
      <t xml:space="preserve"> https://drive.google.com/drive/folders/1s4PNs4RxnOUwTaglkRXNs60SVRD4YXX7
</t>
    </r>
    <r>
      <rPr>
        <sz val="11"/>
        <rFont val="Arial"/>
        <family val="2"/>
      </rPr>
      <t>Bitácoras e informes de ORARBO</t>
    </r>
    <r>
      <rPr>
        <u/>
        <sz val="11"/>
        <color theme="10"/>
        <rFont val="Arial"/>
        <family val="2"/>
      </rPr>
      <t xml:space="preserve"> https://drive.google.com/drive/folders/1LhuaT-J2vXbIbI7umAjzKHWlb1fHZfNO</t>
    </r>
  </si>
  <si>
    <t>Comunicaciones internas y externas de solicitud de información y de envío del informe, tanto por forest como electrónicas.
Informes normados</t>
  </si>
  <si>
    <t>Se realizaron los 2 informes requeridos por normativa y disposición distrital, Acuerdo 067 de  2002  se entregó el 16 de febrero con radicado 2021EE30034 y el informe  del programa Bogotá Cómo Vamos se remitió el 11 de marzo con radicado 2021EE45952. 
Adicionalmente se elaboró el informe de seguimiento de ODS entregado el 16 de febrero mediante radicado 2021EE30044, y la matriz de indicadores de ciudad entregado el 1 de febrero mediante radicado  2021EE18640</t>
  </si>
  <si>
    <t>Se verificó la realización de los informes normados los cuales se emitieron según los siguientes radicados:
2021EE30034; Informe Acuerdo 067 de  2002
2021EE45952: Informe Bogotá Cómo Vamos
2021EE30044:  Informe Seguimiento ODS Metas Trazadoras
2021EE18640: Matriz Indicadores Estratégicos</t>
  </si>
  <si>
    <t>Comunicaciones internas y externas de coordinación con la SDP y con las dependencia SDA, tanto por forest como electrónicas.
Actas de reunión 
Informes de seguimiento</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</si>
  <si>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Boletín Para estar en ambiente #8 remitido por correo institucional y 3) Nota noticias de ambiente con un diseño de pieza comunicativa.</t>
  </si>
  <si>
    <t xml:space="preserve">2021IE33850 socialización PAAC 2021
Correo Boletín #8 socializa PAAC
Nota noticias de ambiente PAAC 
Pantallazos publicaciones
https://drive.google.com/drive/folders/1HyK7tVKEg1zsA4m39UFLChqc9w6BiM0V?usp=sharing
</t>
  </si>
  <si>
    <t>Se realizó la publicación del Plan anticorrupción y de atención al ciudadano aprobado en el portal web en el sitio de transparencia y en la intranet de la entidad.
Se realizaron 3 actividades de divulgación 1. ) Memorando de socialización 2021IE33850, 2)  Boletín Para estar en ambiente #8 remitido por correo institucional y 3) Nota noticias de ambiente con un diseño de pieza comunicativa.</t>
  </si>
  <si>
    <t xml:space="preserve">Se evidencia publicación del plan  anticorrupción y de atención al ciudadano en la  pagina web de SDA y la intranet    a su vez   en  el link   https://drive.google.com/drive/folders/1APH3edNvTKkVBbFsWsOjvz9Fp1s2Wg6r   se observa el Memorando de socialización 2021IE33850,  Boletín Para estar en ambiente #8 remitido por correo institucional y  Nota noticias de ambiente con un diseño de pieza comunicativa.
</t>
  </si>
  <si>
    <t>6508 seguidores en  la cuenta @AMBcorresponsa y 7879 en la cuenta Soy #CorresponsalAmbiental
139 Actividades TIC en el primer trimestre</t>
  </si>
  <si>
    <t>Solicitud 2021IE66029
Respuesta  2021IE68141
Durante el trimestre evaluado se ha mantenido la meta de  6500 seguidores en la cuenta @AMBcorresponsal y 7000 en la cuenta Soy #CorresponsalAmbiental, porque el proceso registra 6508 seguidores en  la cuenta @AMBcorresponsa y 7879 en la cuenta Soy #CorresponsalAmbiental
Respecto a las actividades de educación ambiental realizadas por medio de las TIC´s se han realizado 139 de 200 que se tienen programadas.</t>
  </si>
  <si>
    <r>
      <t xml:space="preserve">Se evidencia bajo el  radicado de respuesta No  </t>
    </r>
    <r>
      <rPr>
        <sz val="11"/>
        <color rgb="FF000000"/>
        <rFont val="Arial"/>
        <family val="2"/>
      </rPr>
      <t>2021IE68141 los documentos que dan cuenta de las actividades ejecutadas para vincular seguidores al programa de corresponsales ambientales e intervenciones de educación ambiental mediante la creación de contenido digital, a través de las nuevas TIC.</t>
    </r>
  </si>
  <si>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</si>
  <si>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r>
      <t xml:space="preserve">Se evidencia bajo el  radicado de respuesta No    2021IE68141 contenidos en el aplicativo FOREST,  los documentos que dan cuenta de las activas ejecutadas en el cumplimento del desarrollo de </t>
    </r>
    <r>
      <rPr>
        <sz val="11"/>
        <color rgb="FF000000"/>
        <rFont val="Arial"/>
        <family val="2"/>
      </rPr>
      <t xml:space="preserve"> procesos de participación y realizar las actividades de educación ambiental, conforme al plan de acción programado para la vigencia 2021. De acuerdo  a los soportes anexados no se observan los soportes de las 20 comisiones ambientales realizadas   para el cumplimento de actividades de participación.</t>
    </r>
  </si>
  <si>
    <t>Número de planes de acción de la CAL aprobados con la participación ciudadana de las 20 localidades
Porcentaje de planes de acción con seguimiento</t>
  </si>
  <si>
    <t>Durante el primer trimestre de 2021, no hubo participación en Ferias de Servicio, debido a la emergencia sanitaria producto del problema de salud publica mundial COVID 19, la cual afectó de gran manera la  prestación de servicio presencial y los eventos públicos, razón por la cual la Secretaria General no realizó ferias de servicio</t>
  </si>
  <si>
    <t>Porcentaje de actividades de coordinación ejecutadas para la presentación del Informe de rendición de cuentas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</si>
  <si>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</si>
  <si>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</si>
  <si>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</si>
  <si>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Dimensión 1. Talento Humano
Dimensión 3. Gestión con Valores para Resultados
Dimensión 3. Direccionamiento Estratégico y Planeación</t>
  </si>
  <si>
    <t>Realización de visitas de seguimiento al servicio prestado por la SDA</t>
  </si>
  <si>
    <t>Durante el primer trimestre de 2021, se  realizaron 16 de visitas de cades la los puntos Super Cade CAD (2) , Suba (3), Bosa (3), Américas (2), Toberin (2), Engativá (1), Manitas (2) Fontibón (1), en estas visitas se verificó que el servicio se está prestando acorde con la Política Publica Distrital de Servicio a la Ciudadanía</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</si>
  <si>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telefónico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</si>
  <si>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Matriz de implementación Modelo de Servicio
https://drive.google.com/drive/folders/1ozYjtCb8oBP_4YrAgI9O5k4XP-0Ap-SS</t>
  </si>
  <si>
    <t>Realizar actividades de entrenamiento a los servidores del grupo servicio a la ciudadanía, en cumplimiento a la política distrital de servicio al ciudadano.</t>
  </si>
  <si>
    <t>Actas de entrenamientos al grupo de servicio a la ciudadanía</t>
  </si>
  <si>
    <t>Solicitud 2021IE66019
Respuesta 5067142
Se han realizado 5 actividades de entrenamiento a los servidores del grupo servicio a la ciudadanía, en cumplimiento a la política distrital de servicio al ciudadano.</t>
  </si>
  <si>
    <t>Durante el primer trimestre de la vigencia 2021 se aplicaron un total de  6.147 encuestas a través de los canales de atención presencial (577)  telefónico (5158) y virtual (412),  los cuales respondieron a la pregunta ¿se encuentra satisfecho con el servicio prestado? y se obtuvo de esta manera un porcentaje de satisfacción promedio de  96,6%, así: un 99,1% de satisfacción mediante el canal presencial, un 100% en el canal telefónico y un 90,7% en el canal virtual. 
Evidencia: https://drive.google.com/drive/u/0/folders/1Ux_46pVk6TDhbEvVIZWrHi9MQVsEkiLq  "</t>
  </si>
  <si>
    <t>3 informes mensuales de la aplicación de las encuestas de percepción
Porcentaje de satisfacción del servicio prestado por el grupo servicio a la ciudadanía (enero 96,6% , febrero 96,8% y marzo 96,4%)</t>
  </si>
  <si>
    <t>Informe de gestión del Defensor del Ciudadano</t>
  </si>
  <si>
    <t>Al período de evaluación no se ha elaborado el informe del Defensor del Ciudadano</t>
  </si>
  <si>
    <t>Realizar las mejoras requeridas y publicar la información en el micro sitio de transparencia y acceso a la información de la SDA, conforme a la producción y actualización de la información en la SDA solicitada por los procesos.</t>
  </si>
  <si>
    <t>Porcentaje de publicación en el micro sitio de transparencia y acceso a la información de las SDA.</t>
  </si>
  <si>
    <t>Publicación del 100% de la información, conforme a las solicitudes de publicación en el micro sitio de transparencia y acceso a la información de la SDA, realizadas por los procesos.</t>
  </si>
  <si>
    <t>Publicaciones solicitadas y realizadas en el micro sitio de transparencia y acceso a la información de las SDA.</t>
  </si>
  <si>
    <t>Durante el primer trimestre 2021, se publicaron 56 solicitudes de la información relacionada a la ley 1712 de transparencia y acceso a la información solicitada por las dependencias, cargadas en el micro 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</si>
  <si>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t>
  </si>
  <si>
    <t>Se evidencia la realización de las publicaciones de  la información en el micro sitio de transparencia y acceso a la información de la SDA, conforme a la producción y actualización de la información en la SDA solicitada por las  diferentes dependencias mediante mesa de servicios o correo institucional, realizadas en primer trimestre de 2021.</t>
  </si>
  <si>
    <t>Informe de acceso a la Información</t>
  </si>
  <si>
    <t>Se han asignado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</si>
  <si>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Programado para el tercer cuatrimestre.
No obstante, con memorando 2021IE36728 se solicitó a las dependencias remitir el registro de activos de información, índice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</si>
  <si>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índice de información clasificada y reservas.</t>
  </si>
  <si>
    <t xml:space="preserve">Comunicación externa al Consejo Distrital de Archivos de solicitud de información y de envío de ajustes atendidos. </t>
  </si>
  <si>
    <t>No. de mecanismo diferencial de accesibilidad a la página web desarrollado</t>
  </si>
  <si>
    <t>4 mecanismos de accesibilidad desarrollado en el nuevo portal web de la SDA</t>
  </si>
  <si>
    <t xml:space="preserve">Realizar seguimiento al cumplimiento del esquema de publicación de la información de la SDA. </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</si>
  <si>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áreas correspondientes con el fin de realizar las recomendaciones para dar cumplimiento a la norma así: 
• Mediante la mesa de servicios se solicito mediante requerimiento (RF) # 107996 ajustar en la pagina web de la Secretaria Distrital de Ambiente los indicativos correspondientes a los mecanismos de contactos.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Disciplinario.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</si>
  <si>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publicación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Índice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</si>
  <si>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Se evidencia la realización del  seguimiento al cumplimiento del esquema de publicación de la información de la SDA, emitiendo las comunicaciones 2021IE35327 y 2021IE22551 con las observaciones para ser atendidas por los productores de la información.</t>
  </si>
  <si>
    <t>Adecuación del portal web de la SDA, de acuerdo con los nuevos lineamientos y guías de estandarización de MinTIC</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</si>
  <si>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análisis y comprensión de la Resolución y se adelantó un autodiagnóstico con el fin de tener organizado punto a punto cada uno de los lineamientos con las que debe cumplir el portal web de la SDA y adicionalmente identificar lo que se encuentra ejecutado, lo que está por ejecutar y los responsables de cada uno.</t>
  </si>
  <si>
    <r>
      <rPr>
        <sz val="11"/>
        <rFont val="Arial"/>
        <family val="2"/>
      </rPr>
      <t>Autodiagnóstico portal web Res.1519</t>
    </r>
    <r>
      <rPr>
        <u/>
        <sz val="11"/>
        <color theme="10"/>
        <rFont val="Arial"/>
        <family val="2"/>
      </rPr>
      <t xml:space="preserve">
https://docs.google.com/spreadsheets/d/1i0qUNaFF5pRhXOysdvWcHLl-vOTcqUCkOxOzOUFozoo/edit#gid=0</t>
    </r>
  </si>
  <si>
    <t xml:space="preserve">Diseñar e implementar una estrategia de divulgación del botón de transparencia y acceso a la información publica dirigida a la ciudadanía y la Entidad. </t>
  </si>
  <si>
    <t>Divulgación del botón de transparencia y acceso a la información publica</t>
  </si>
  <si>
    <t xml:space="preserve">No. de comunicaciones, link informativo y correos electrónicos a través de los cuales se implementará la divulgación del botón de transparencia </t>
  </si>
  <si>
    <t>(Una (1)  actividad de comunicación del botón de transparencia a usuarios internos y externos una vez cada cuatrimestre</t>
  </si>
  <si>
    <t xml:space="preserve">Para la divulgación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mínima obligatoria a publicar respecto de la contratación pública adelantada por la SDA (articulo 9 de la Ley 1712 de 2014).  (III) Se indicaron los principios para la interpretación y aplicación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continué avanzando en el cumplimiento de las normas que rigen dicha materia. 
</t>
  </si>
  <si>
    <t xml:space="preserve">Solicitud 2021IE66019
Respuesta 506714
Se implementó una estrategia de divulgación del botón de transparencia y acceso a la información publica dirigida a la entidad, mediante 4 actividades de comunicación desarrolladas en este primer trimestre 2021:  tres (3) flash informativos correspondientes  a la Ley 1712 de 2014 y una (1) capacitación dada por la Veeduría Distrital sobre la Ley de transparencia y acceso a la información pública.
Se recomienda para los próximos periodos desarrollar una estrategia para los usuarios externos o para la ciudadanía. </t>
  </si>
  <si>
    <t>Se evidencia el cumplimiento en la  generación de una  estrategia  para la  divulgación del botón de transparencia y acceso a la información pública dirigida a la ciudadanía y la Entidad.   Mediante la generación de 3 Flash informativos correspondientes a la ley 1712 de 2014 y  una capacitación dada por la Veeduría Distrital sobre la Ley de transparencia y acceso a la información pública.</t>
  </si>
  <si>
    <r>
      <t xml:space="preserve">Diseño y Formulación del Plan de Gestión  2021 por los gestores de integridad (correos electrónicos, comunicaciones forest).
</t>
    </r>
    <r>
      <rPr>
        <sz val="11"/>
        <rFont val="Arial"/>
        <family val="2"/>
      </rPr>
      <t xml:space="preserve">Acta de comité institucional de Gestión y Desempeño, de aprobación del Plan de Gestión de integridad 2021.
</t>
    </r>
    <r>
      <rPr>
        <sz val="11"/>
        <color theme="1"/>
        <rFont val="Arial"/>
        <family val="2"/>
      </rPr>
      <t>Solicitud de publicación del Plan de Gestión en la pag web de la entidad.</t>
    </r>
  </si>
  <si>
    <t>Aprehensión del código de integridad</t>
  </si>
  <si>
    <t>Una (1) evaluación a la aprehensión del código de integridad</t>
  </si>
  <si>
    <t>Se realizó inducción el 26 de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</si>
</sst>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9"/>
      <color theme="1"/>
      <name val="Arial"/>
      <family val="2"/>
    </font>
    <font>
      <b/>
      <sz val="10"/>
      <color theme="1"/>
      <name val="Arial"/>
      <family val="2"/>
    </font>
    <font>
      <sz val="8"/>
      <name val="Calibri"/>
      <family val="2"/>
      <scheme val="minor"/>
    </font>
    <font>
      <sz val="11"/>
      <color theme="1"/>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color theme="1"/>
      <name val="Calibri"/>
      <family val="2"/>
      <scheme val="minor"/>
    </font>
    <font>
      <i/>
      <sz val="11"/>
      <color theme="1"/>
      <name val="Arial"/>
      <family val="2"/>
    </font>
    <font>
      <u/>
      <sz val="11"/>
      <color theme="8" tint="-0.249977111117893"/>
      <name val="Arial"/>
      <family val="2"/>
    </font>
    <font>
      <sz val="11"/>
      <color rgb="FF000000"/>
      <name val="Arial"/>
      <family val="2"/>
    </font>
    <font>
      <u/>
      <sz val="11"/>
      <color theme="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12" fillId="0" borderId="0"/>
    <xf numFmtId="0" fontId="12" fillId="0" borderId="0"/>
    <xf numFmtId="0" fontId="13" fillId="0" borderId="0" applyNumberFormat="0" applyFill="0" applyBorder="0" applyAlignment="0" applyProtection="0"/>
    <xf numFmtId="9" fontId="14" fillId="0" borderId="0" applyFont="0" applyFill="0" applyBorder="0" applyAlignment="0" applyProtection="0"/>
  </cellStyleXfs>
  <cellXfs count="117">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xf>
    <xf numFmtId="0" fontId="4"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4" fillId="0" borderId="1"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9" fontId="4" fillId="0" borderId="1" xfId="4" applyFont="1" applyFill="1" applyBorder="1" applyAlignment="1">
      <alignment horizontal="justify" vertical="center" wrapText="1"/>
    </xf>
    <xf numFmtId="9" fontId="4" fillId="0" borderId="15"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3"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8" xfId="0" applyFont="1" applyFill="1" applyBorder="1" applyAlignment="1">
      <alignment horizontal="justify" vertical="center" wrapText="1"/>
    </xf>
    <xf numFmtId="9" fontId="4" fillId="0" borderId="27" xfId="0" applyNumberFormat="1"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8" fillId="0" borderId="15" xfId="3" applyFont="1" applyFill="1" applyBorder="1" applyAlignment="1">
      <alignment horizontal="justify" vertical="center" wrapText="1"/>
    </xf>
    <xf numFmtId="0" fontId="9" fillId="0" borderId="30" xfId="3" applyFont="1" applyFill="1" applyBorder="1" applyAlignment="1">
      <alignment horizontal="justify" vertical="center" wrapText="1"/>
    </xf>
    <xf numFmtId="0" fontId="17" fillId="0" borderId="30" xfId="0" applyFont="1" applyFill="1" applyBorder="1" applyAlignment="1">
      <alignment horizontal="justify" vertical="center" wrapText="1"/>
    </xf>
    <xf numFmtId="9" fontId="4" fillId="0" borderId="19" xfId="4"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5" fillId="0" borderId="33"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9" fillId="0" borderId="33"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3" xfId="0" applyFont="1" applyFill="1" applyBorder="1" applyAlignment="1">
      <alignment horizontal="justify" vertical="center" wrapText="1"/>
    </xf>
    <xf numFmtId="9" fontId="4" fillId="0" borderId="18" xfId="4" applyFont="1" applyFill="1" applyBorder="1" applyAlignment="1">
      <alignment horizontal="justify" vertical="center" wrapText="1"/>
    </xf>
    <xf numFmtId="9" fontId="4" fillId="0" borderId="17" xfId="0" applyNumberFormat="1" applyFont="1" applyFill="1" applyBorder="1" applyAlignment="1">
      <alignment horizontal="justify" vertical="center" wrapText="1"/>
    </xf>
    <xf numFmtId="0" fontId="4" fillId="0" borderId="22" xfId="0" applyFont="1" applyFill="1" applyBorder="1" applyAlignment="1">
      <alignment horizontal="justify" vertical="center" wrapText="1"/>
    </xf>
    <xf numFmtId="9" fontId="4" fillId="0" borderId="18" xfId="0" applyNumberFormat="1" applyFont="1" applyFill="1" applyBorder="1" applyAlignment="1">
      <alignment horizontal="justify" vertical="center" wrapText="1"/>
    </xf>
    <xf numFmtId="0" fontId="18" fillId="0" borderId="13" xfId="3"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17" xfId="0" applyFont="1" applyFill="1" applyBorder="1" applyAlignment="1">
      <alignment horizontal="justify" vertical="center" wrapText="1"/>
    </xf>
    <xf numFmtId="9" fontId="4" fillId="0" borderId="13" xfId="0" applyNumberFormat="1"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17" fillId="0" borderId="34" xfId="0" applyFont="1" applyFill="1" applyBorder="1" applyAlignment="1">
      <alignment horizontal="justify" vertical="center" wrapText="1"/>
    </xf>
    <xf numFmtId="0" fontId="17" fillId="0" borderId="35"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8" fillId="0" borderId="17" xfId="3" applyFont="1" applyFill="1" applyBorder="1" applyAlignment="1">
      <alignment horizontal="justify" vertical="center" wrapText="1"/>
    </xf>
    <xf numFmtId="0" fontId="18" fillId="0" borderId="19" xfId="3"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18" fillId="0" borderId="18" xfId="3"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17" fillId="0" borderId="29" xfId="0" applyFont="1" applyFill="1" applyBorder="1" applyAlignment="1">
      <alignment horizontal="justify" vertical="center" wrapText="1"/>
    </xf>
    <xf numFmtId="0" fontId="4" fillId="0" borderId="0" xfId="0" applyFont="1" applyAlignment="1">
      <alignment horizontal="center"/>
    </xf>
    <xf numFmtId="0" fontId="6" fillId="0" borderId="0" xfId="0" applyFont="1" applyAlignment="1">
      <alignment horizontal="center" vertical="center" wrapText="1"/>
    </xf>
    <xf numFmtId="0" fontId="4" fillId="0" borderId="27" xfId="0" applyFont="1" applyBorder="1" applyAlignment="1">
      <alignment horizontal="justify"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4" fillId="0" borderId="23" xfId="0" applyFont="1" applyBorder="1" applyAlignment="1">
      <alignment horizontal="justify" vertical="center" wrapText="1"/>
    </xf>
    <xf numFmtId="0" fontId="5" fillId="0" borderId="23"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2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4" fillId="0" borderId="0" xfId="0" applyFont="1" applyAlignment="1">
      <alignment horizontal="justify" vertical="top"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25" xfId="0" applyFont="1" applyBorder="1" applyAlignment="1">
      <alignment horizontal="justify" vertical="center" wrapText="1"/>
    </xf>
    <xf numFmtId="0" fontId="4" fillId="0" borderId="20"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3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3" xfId="0" applyFont="1" applyFill="1" applyBorder="1" applyAlignment="1">
      <alignment horizontal="center" vertical="center" wrapText="1"/>
    </xf>
  </cellXfs>
  <cellStyles count="5">
    <cellStyle name="Hipervínculo" xfId="3" builtinId="8"/>
    <cellStyle name="Normal" xfId="0" builtinId="0"/>
    <cellStyle name="Normal 2 2" xfId="2"/>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DH49K1qz5y9vy3ufTmCk0S0WjUSNi3XN/edit" TargetMode="External"/><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26" Type="http://schemas.openxmlformats.org/officeDocument/2006/relationships/hyperlink" Target="https://drive.google.com/drive/folders/1Qb-ZhHc6QmNfby72-7okfqd8znw72Xxv?usp=sharing" TargetMode="External"/><Relationship Id="rId39" Type="http://schemas.openxmlformats.org/officeDocument/2006/relationships/hyperlink" Target="https://drive.google.com/drive/folders/1G3I3_q-x245inrQK8fOaqUs-e5AzxS-m" TargetMode="External"/><Relationship Id="rId3" Type="http://schemas.openxmlformats.org/officeDocument/2006/relationships/hyperlink" Target="https://drive.google.com/drive/folders/1xd2KxIBo4OfWzqdeuiIyV7H89Yxu1mUS" TargetMode="External"/><Relationship Id="rId21" Type="http://schemas.openxmlformats.org/officeDocument/2006/relationships/hyperlink" Target="https://drive.google.com/drive/folders/1WuuTszdYFu96fFdDKJeDKA4My2NaVRkI?usp=sharing" TargetMode="External"/><Relationship Id="rId34" Type="http://schemas.openxmlformats.org/officeDocument/2006/relationships/hyperlink" Target="https://drive.google.com/drive/folders/1lyb_DVPvw6-EZdMOj7kLW3aOf_dPaKkY" TargetMode="External"/><Relationship Id="rId42" Type="http://schemas.openxmlformats.org/officeDocument/2006/relationships/drawing" Target="../drawings/drawing1.xml"/><Relationship Id="rId7" Type="http://schemas.openxmlformats.org/officeDocument/2006/relationships/hyperlink" Target="https://drive.google.com/drive/folders/1JNy8vOpuSM670yDF5c1-dCyWMS6MPBGZ"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25" Type="http://schemas.openxmlformats.org/officeDocument/2006/relationships/hyperlink" Target="https://drive.google.com/drive/folders/1R1YA1qs3DrJ86pA9-93tA-r_JqRiBkh4"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fDxOB-zj6HaagUdrd-R9W1N-Ppd7a3n7?usp=sharing" TargetMode="External"/><Relationship Id="rId2" Type="http://schemas.openxmlformats.org/officeDocument/2006/relationships/hyperlink" Target="https://drive.google.com/drive/folders/1s4PNs4RxnOUwTaglkRXNs60SVRD4YXX7" TargetMode="External"/><Relationship Id="rId16" Type="http://schemas.openxmlformats.org/officeDocument/2006/relationships/hyperlink" Target="https://drive.google.com/drive/u/1/shared-drives)" TargetMode="External"/><Relationship Id="rId20" Type="http://schemas.openxmlformats.org/officeDocument/2006/relationships/hyperlink" Target="https://drive.google.com/drive/folders/1ozYjtCb8oBP_4YrAgI9O5k4XP-0Ap-SS" TargetMode="External"/><Relationship Id="rId29" Type="http://schemas.openxmlformats.org/officeDocument/2006/relationships/hyperlink" Target="https://drive.google.com/drive/folders/1BOW1r8ACzZ3AoL-CZ7PjpRTQChWNJdjq" TargetMode="External"/><Relationship Id="rId41" Type="http://schemas.openxmlformats.org/officeDocument/2006/relationships/printerSettings" Target="../printerSettings/printerSettings1.bin"/><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11" Type="http://schemas.openxmlformats.org/officeDocument/2006/relationships/hyperlink" Target="https://docs.google.com/spreadsheets/d/1DH49K1qz5y9vy3ufTmCk0S0WjUSNi3XN/edit" TargetMode="External"/><Relationship Id="rId24" Type="http://schemas.openxmlformats.org/officeDocument/2006/relationships/hyperlink" Target="https://drive.google.com/drive/folders/1R1YA1qs3DrJ86pA9-93tA-r_JqRiBkh4" TargetMode="External"/><Relationship Id="rId32" Type="http://schemas.openxmlformats.org/officeDocument/2006/relationships/hyperlink" Target="https://docs.google.com/spreadsheets/d/1i0qUNaFF5pRhXOysdvWcHLl-vOTcqUCkOxOzOUFozoo/edit" TargetMode="External"/><Relationship Id="rId37" Type="http://schemas.openxmlformats.org/officeDocument/2006/relationships/hyperlink" Target="https://drive.google.com/drive/folders/1fDxOB-zj6HaagUdrd-R9W1N-Ppd7a3n7?usp=sharing" TargetMode="External"/><Relationship Id="rId40" Type="http://schemas.openxmlformats.org/officeDocument/2006/relationships/hyperlink" Target="https://drive.google.com/drive/folders/1G3I3_q-x245inrQK8fOaqUs-e5AzxS-m" TargetMode="External"/><Relationship Id="rId5" Type="http://schemas.openxmlformats.org/officeDocument/2006/relationships/hyperlink" Target="http://www.ambientebogota.gov.co/" TargetMode="External"/><Relationship Id="rId15" Type="http://schemas.openxmlformats.org/officeDocument/2006/relationships/hyperlink" Target="https://drive.google.com/drive/folders/1xd2KxIBo4OfWzqdeuiIyV7H89Yxu1mUS"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36" Type="http://schemas.openxmlformats.org/officeDocument/2006/relationships/hyperlink" Target="http://ambientebogota.gov.co/web/transparencia/plan-anticorrupcion-y-de-atencion-al-ciudadano/-/document_library_display/yTv5/view/10867439" TargetMode="External"/><Relationship Id="rId10" Type="http://schemas.openxmlformats.org/officeDocument/2006/relationships/hyperlink" Target="https://docs.google.com/spreadsheets/d/1DH49K1qz5y9vy3ufTmCk0S0WjUSNi3XN/edit" TargetMode="External"/><Relationship Id="rId19" Type="http://schemas.openxmlformats.org/officeDocument/2006/relationships/hyperlink" Target="https://drive.google.com/drive/folders/1M5PwvM8vLGPU7-JFU9hLId6IjnuVst-5" TargetMode="External"/><Relationship Id="rId31" Type="http://schemas.openxmlformats.org/officeDocument/2006/relationships/hyperlink" Target="https://drive.google.com/drive/folders/1u7nAl_T9YmyuzXP4x4HjbZLbE8_K9ip-?usp=sharing" TargetMode="External"/><Relationship Id="rId44" Type="http://schemas.openxmlformats.org/officeDocument/2006/relationships/comments" Target="../comments1.x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14" Type="http://schemas.openxmlformats.org/officeDocument/2006/relationships/hyperlink" Target="https://drive.google.com/drive/folders/1s4PNs4RxnOUwTaglkRXNs60SVRD4YXX7"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4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5"/>
  <sheetViews>
    <sheetView tabSelected="1" zoomScaleNormal="100" workbookViewId="0">
      <selection sqref="A1:B1"/>
    </sheetView>
  </sheetViews>
  <sheetFormatPr baseColWidth="10" defaultColWidth="11.42578125" defaultRowHeight="14.25" x14ac:dyDescent="0.2"/>
  <cols>
    <col min="1" max="1" width="14.5703125" style="4" customWidth="1"/>
    <col min="2" max="2" width="15.42578125" style="4" customWidth="1"/>
    <col min="3" max="3" width="24.28515625" style="4" customWidth="1"/>
    <col min="4" max="4" width="22.85546875" style="9" customWidth="1"/>
    <col min="5" max="5" width="16.5703125" style="6" customWidth="1"/>
    <col min="6" max="6" width="36.28515625" style="8" customWidth="1"/>
    <col min="7" max="7" width="25.42578125" style="11" customWidth="1"/>
    <col min="8" max="8" width="26.28515625" style="12" customWidth="1"/>
    <col min="9" max="9" width="25.5703125" style="12" customWidth="1"/>
    <col min="10" max="10" width="34.5703125" style="11" customWidth="1"/>
    <col min="11" max="11" width="6.42578125" style="7" customWidth="1"/>
    <col min="12" max="12" width="7.42578125" style="7" customWidth="1"/>
    <col min="13" max="13" width="8.7109375" style="7" customWidth="1"/>
    <col min="14" max="14" width="26" style="6" customWidth="1"/>
    <col min="15" max="15" width="106.28515625" style="4" customWidth="1"/>
    <col min="16" max="16" width="23" style="4" customWidth="1"/>
    <col min="17" max="17" width="33.85546875" style="4" customWidth="1"/>
    <col min="18" max="18" width="76.140625" style="4" customWidth="1"/>
    <col min="19" max="19" width="29.7109375" style="4" customWidth="1"/>
    <col min="20" max="20" width="16.28515625" style="4" customWidth="1"/>
    <col min="21" max="21" width="21.140625" style="4" hidden="1" customWidth="1"/>
    <col min="22" max="22" width="23.5703125" style="4" hidden="1" customWidth="1"/>
    <col min="23" max="23" width="23.7109375" style="4" customWidth="1"/>
    <col min="24" max="24" width="78.5703125" style="4" customWidth="1"/>
    <col min="25" max="16384" width="11.42578125" style="5"/>
  </cols>
  <sheetData>
    <row r="1" spans="1:24" ht="93.75" customHeight="1" x14ac:dyDescent="0.2">
      <c r="A1" s="79"/>
      <c r="B1" s="79"/>
      <c r="C1" s="80" t="s">
        <v>331</v>
      </c>
      <c r="D1" s="80"/>
      <c r="E1" s="80"/>
      <c r="F1" s="80"/>
      <c r="G1" s="80"/>
      <c r="H1" s="80"/>
      <c r="I1" s="80"/>
      <c r="J1" s="80"/>
      <c r="K1" s="80"/>
      <c r="L1" s="80"/>
      <c r="M1" s="80"/>
      <c r="N1" s="80"/>
    </row>
    <row r="2" spans="1:24" ht="11.25" customHeight="1" x14ac:dyDescent="0.2"/>
    <row r="3" spans="1:24" ht="42" customHeight="1" thickBot="1" x14ac:dyDescent="0.25">
      <c r="A3" s="91" t="s">
        <v>314</v>
      </c>
      <c r="B3" s="91"/>
      <c r="C3" s="91"/>
      <c r="D3" s="91"/>
      <c r="E3" s="91"/>
      <c r="F3" s="91"/>
      <c r="G3" s="91"/>
      <c r="H3" s="91"/>
      <c r="I3" s="91"/>
      <c r="J3" s="91"/>
      <c r="K3" s="91"/>
      <c r="L3" s="91"/>
      <c r="M3" s="91"/>
      <c r="N3" s="91"/>
    </row>
    <row r="4" spans="1:24" ht="42" customHeight="1" thickTop="1" thickBot="1" x14ac:dyDescent="0.25">
      <c r="A4" s="88" t="s">
        <v>454</v>
      </c>
      <c r="B4" s="89"/>
      <c r="C4" s="89"/>
      <c r="D4" s="89"/>
      <c r="E4" s="89"/>
      <c r="F4" s="89"/>
      <c r="G4" s="89"/>
      <c r="H4" s="89"/>
      <c r="I4" s="89"/>
      <c r="J4" s="89"/>
      <c r="K4" s="89"/>
      <c r="L4" s="89"/>
      <c r="M4" s="89"/>
      <c r="N4" s="90"/>
    </row>
    <row r="5" spans="1:24" ht="17.25" customHeight="1" thickTop="1" thickBot="1" x14ac:dyDescent="0.25"/>
    <row r="6" spans="1:24" ht="24" customHeight="1" thickBot="1" x14ac:dyDescent="0.25">
      <c r="A6" s="82" t="s">
        <v>102</v>
      </c>
      <c r="B6" s="82" t="s">
        <v>101</v>
      </c>
      <c r="C6" s="82" t="s">
        <v>0</v>
      </c>
      <c r="D6" s="82" t="s">
        <v>30</v>
      </c>
      <c r="E6" s="82" t="s">
        <v>31</v>
      </c>
      <c r="F6" s="82" t="s">
        <v>29</v>
      </c>
      <c r="G6" s="82" t="s">
        <v>257</v>
      </c>
      <c r="H6" s="82" t="s">
        <v>181</v>
      </c>
      <c r="I6" s="82" t="s">
        <v>1</v>
      </c>
      <c r="J6" s="82" t="s">
        <v>186</v>
      </c>
      <c r="K6" s="92" t="s">
        <v>33</v>
      </c>
      <c r="L6" s="93"/>
      <c r="M6" s="94"/>
      <c r="N6" s="82" t="s">
        <v>182</v>
      </c>
      <c r="O6" s="111" t="s">
        <v>455</v>
      </c>
      <c r="P6" s="112"/>
      <c r="Q6" s="113"/>
      <c r="R6" s="114" t="s">
        <v>330</v>
      </c>
      <c r="S6" s="115"/>
      <c r="T6" s="116"/>
      <c r="U6" s="103" t="s">
        <v>417</v>
      </c>
      <c r="V6" s="105" t="s">
        <v>418</v>
      </c>
      <c r="W6" s="107" t="s">
        <v>453</v>
      </c>
      <c r="X6" s="109" t="s">
        <v>419</v>
      </c>
    </row>
    <row r="7" spans="1:24" ht="33.75" customHeight="1" thickBot="1" x14ac:dyDescent="0.25">
      <c r="A7" s="83"/>
      <c r="B7" s="83"/>
      <c r="C7" s="83"/>
      <c r="D7" s="83"/>
      <c r="E7" s="83"/>
      <c r="F7" s="83"/>
      <c r="G7" s="83"/>
      <c r="H7" s="83"/>
      <c r="I7" s="83"/>
      <c r="J7" s="83"/>
      <c r="K7" s="1" t="s">
        <v>36</v>
      </c>
      <c r="L7" s="2" t="s">
        <v>34</v>
      </c>
      <c r="M7" s="3" t="s">
        <v>35</v>
      </c>
      <c r="N7" s="83"/>
      <c r="O7" s="47" t="s">
        <v>327</v>
      </c>
      <c r="P7" s="48" t="s">
        <v>329</v>
      </c>
      <c r="Q7" s="49" t="s">
        <v>328</v>
      </c>
      <c r="R7" s="50" t="s">
        <v>332</v>
      </c>
      <c r="S7" s="51" t="s">
        <v>328</v>
      </c>
      <c r="T7" s="52" t="s">
        <v>333</v>
      </c>
      <c r="U7" s="104"/>
      <c r="V7" s="106"/>
      <c r="W7" s="108"/>
      <c r="X7" s="110"/>
    </row>
    <row r="8" spans="1:24" ht="92.25" customHeight="1" x14ac:dyDescent="0.2">
      <c r="A8" s="86" t="s">
        <v>97</v>
      </c>
      <c r="B8" s="86" t="s">
        <v>439</v>
      </c>
      <c r="C8" s="53" t="s">
        <v>43</v>
      </c>
      <c r="D8" s="54" t="s">
        <v>2</v>
      </c>
      <c r="E8" s="54" t="s">
        <v>32</v>
      </c>
      <c r="F8" s="54" t="s">
        <v>146</v>
      </c>
      <c r="G8" s="54" t="s">
        <v>153</v>
      </c>
      <c r="H8" s="55" t="s">
        <v>149</v>
      </c>
      <c r="I8" s="54" t="s">
        <v>150</v>
      </c>
      <c r="J8" s="54" t="s">
        <v>456</v>
      </c>
      <c r="K8" s="56"/>
      <c r="L8" s="57"/>
      <c r="M8" s="58" t="s">
        <v>3</v>
      </c>
      <c r="N8" s="54" t="s">
        <v>68</v>
      </c>
      <c r="O8" s="56" t="s">
        <v>410</v>
      </c>
      <c r="P8" s="57"/>
      <c r="Q8" s="58"/>
      <c r="R8" s="56" t="s">
        <v>410</v>
      </c>
      <c r="S8" s="57"/>
      <c r="T8" s="58"/>
      <c r="U8" s="56">
        <v>1</v>
      </c>
      <c r="V8" s="57">
        <v>0</v>
      </c>
      <c r="W8" s="59">
        <f>V8/U8</f>
        <v>0</v>
      </c>
      <c r="X8" s="58"/>
    </row>
    <row r="9" spans="1:24" ht="70.5" customHeight="1" x14ac:dyDescent="0.2">
      <c r="A9" s="84"/>
      <c r="B9" s="84"/>
      <c r="C9" s="31" t="s">
        <v>43</v>
      </c>
      <c r="D9" s="33" t="s">
        <v>2</v>
      </c>
      <c r="E9" s="33" t="s">
        <v>37</v>
      </c>
      <c r="F9" s="33" t="s">
        <v>147</v>
      </c>
      <c r="G9" s="34" t="s">
        <v>154</v>
      </c>
      <c r="H9" s="34" t="s">
        <v>148</v>
      </c>
      <c r="I9" s="33" t="s">
        <v>457</v>
      </c>
      <c r="J9" s="33" t="s">
        <v>194</v>
      </c>
      <c r="K9" s="18"/>
      <c r="L9" s="17"/>
      <c r="M9" s="39" t="s">
        <v>286</v>
      </c>
      <c r="N9" s="33" t="s">
        <v>4</v>
      </c>
      <c r="O9" s="18" t="s">
        <v>410</v>
      </c>
      <c r="P9" s="17"/>
      <c r="Q9" s="19"/>
      <c r="R9" s="18" t="s">
        <v>410</v>
      </c>
      <c r="S9" s="17"/>
      <c r="T9" s="19"/>
      <c r="U9" s="18">
        <v>1</v>
      </c>
      <c r="V9" s="17">
        <v>0</v>
      </c>
      <c r="W9" s="20">
        <f t="shared" ref="W9:W55" si="0">V9/U9</f>
        <v>0</v>
      </c>
      <c r="X9" s="19"/>
    </row>
    <row r="10" spans="1:24" ht="195.75" customHeight="1" x14ac:dyDescent="0.2">
      <c r="A10" s="84"/>
      <c r="B10" s="84"/>
      <c r="C10" s="31" t="s">
        <v>43</v>
      </c>
      <c r="D10" s="34" t="s">
        <v>2</v>
      </c>
      <c r="E10" s="33" t="s">
        <v>294</v>
      </c>
      <c r="F10" s="34" t="s">
        <v>212</v>
      </c>
      <c r="G10" s="34" t="s">
        <v>213</v>
      </c>
      <c r="H10" s="34" t="s">
        <v>214</v>
      </c>
      <c r="I10" s="34" t="s">
        <v>215</v>
      </c>
      <c r="J10" s="33" t="s">
        <v>224</v>
      </c>
      <c r="K10" s="23" t="s">
        <v>3</v>
      </c>
      <c r="L10" s="24" t="s">
        <v>3</v>
      </c>
      <c r="M10" s="40"/>
      <c r="N10" s="34" t="s">
        <v>211</v>
      </c>
      <c r="O10" s="18" t="s">
        <v>352</v>
      </c>
      <c r="P10" s="17" t="s">
        <v>339</v>
      </c>
      <c r="Q10" s="19" t="s">
        <v>340</v>
      </c>
      <c r="R10" s="18" t="s">
        <v>353</v>
      </c>
      <c r="S10" s="29" t="s">
        <v>354</v>
      </c>
      <c r="T10" s="21" t="s">
        <v>351</v>
      </c>
      <c r="U10" s="18">
        <v>1</v>
      </c>
      <c r="V10" s="17">
        <v>1</v>
      </c>
      <c r="W10" s="20">
        <f t="shared" si="0"/>
        <v>1</v>
      </c>
      <c r="X10" s="19" t="s">
        <v>458</v>
      </c>
    </row>
    <row r="11" spans="1:24" ht="80.25" customHeight="1" x14ac:dyDescent="0.2">
      <c r="A11" s="84"/>
      <c r="B11" s="84"/>
      <c r="C11" s="31" t="s">
        <v>43</v>
      </c>
      <c r="D11" s="34" t="s">
        <v>2</v>
      </c>
      <c r="E11" s="33" t="s">
        <v>38</v>
      </c>
      <c r="F11" s="34" t="s">
        <v>459</v>
      </c>
      <c r="G11" s="34" t="s">
        <v>460</v>
      </c>
      <c r="H11" s="34" t="s">
        <v>461</v>
      </c>
      <c r="I11" s="34" t="s">
        <v>462</v>
      </c>
      <c r="J11" s="34" t="s">
        <v>463</v>
      </c>
      <c r="K11" s="23"/>
      <c r="L11" s="24" t="s">
        <v>3</v>
      </c>
      <c r="M11" s="40" t="s">
        <v>3</v>
      </c>
      <c r="N11" s="33" t="s">
        <v>246</v>
      </c>
      <c r="O11" s="18" t="s">
        <v>411</v>
      </c>
      <c r="P11" s="17"/>
      <c r="Q11" s="19"/>
      <c r="R11" s="18" t="s">
        <v>411</v>
      </c>
      <c r="S11" s="17"/>
      <c r="T11" s="19"/>
      <c r="U11" s="18">
        <v>1</v>
      </c>
      <c r="V11" s="17">
        <v>0</v>
      </c>
      <c r="W11" s="20">
        <f t="shared" si="0"/>
        <v>0</v>
      </c>
      <c r="X11" s="19"/>
    </row>
    <row r="12" spans="1:24" ht="128.25" x14ac:dyDescent="0.2">
      <c r="A12" s="84"/>
      <c r="B12" s="84"/>
      <c r="C12" s="31" t="s">
        <v>43</v>
      </c>
      <c r="D12" s="33" t="s">
        <v>6</v>
      </c>
      <c r="E12" s="33" t="s">
        <v>39</v>
      </c>
      <c r="F12" s="33" t="s">
        <v>180</v>
      </c>
      <c r="G12" s="33" t="s">
        <v>155</v>
      </c>
      <c r="H12" s="34" t="s">
        <v>151</v>
      </c>
      <c r="I12" s="34" t="s">
        <v>184</v>
      </c>
      <c r="J12" s="33" t="s">
        <v>195</v>
      </c>
      <c r="K12" s="18" t="s">
        <v>3</v>
      </c>
      <c r="L12" s="17"/>
      <c r="M12" s="19"/>
      <c r="N12" s="33" t="s">
        <v>4</v>
      </c>
      <c r="O12" s="18" t="s">
        <v>347</v>
      </c>
      <c r="P12" s="22">
        <v>0.5</v>
      </c>
      <c r="Q12" s="43" t="s">
        <v>346</v>
      </c>
      <c r="R12" s="18" t="s">
        <v>355</v>
      </c>
      <c r="S12" s="29" t="s">
        <v>346</v>
      </c>
      <c r="T12" s="21" t="s">
        <v>351</v>
      </c>
      <c r="U12" s="18">
        <v>1</v>
      </c>
      <c r="V12" s="17">
        <v>0.5</v>
      </c>
      <c r="W12" s="20">
        <f t="shared" si="0"/>
        <v>0.5</v>
      </c>
      <c r="X12" s="19" t="s">
        <v>420</v>
      </c>
    </row>
    <row r="13" spans="1:24" ht="165.75" customHeight="1" x14ac:dyDescent="0.2">
      <c r="A13" s="84"/>
      <c r="B13" s="84"/>
      <c r="C13" s="31" t="s">
        <v>43</v>
      </c>
      <c r="D13" s="33" t="s">
        <v>6</v>
      </c>
      <c r="E13" s="33" t="s">
        <v>40</v>
      </c>
      <c r="F13" s="33" t="s">
        <v>464</v>
      </c>
      <c r="G13" s="33" t="s">
        <v>465</v>
      </c>
      <c r="H13" s="33" t="s">
        <v>466</v>
      </c>
      <c r="I13" s="33" t="s">
        <v>467</v>
      </c>
      <c r="J13" s="33" t="s">
        <v>468</v>
      </c>
      <c r="K13" s="18"/>
      <c r="L13" s="17" t="s">
        <v>3</v>
      </c>
      <c r="M13" s="19"/>
      <c r="N13" s="33" t="s">
        <v>23</v>
      </c>
      <c r="O13" s="18" t="s">
        <v>547</v>
      </c>
      <c r="P13" s="17">
        <v>2</v>
      </c>
      <c r="Q13" s="19"/>
      <c r="R13" s="18" t="s">
        <v>469</v>
      </c>
      <c r="S13" s="17"/>
      <c r="T13" s="21" t="s">
        <v>351</v>
      </c>
      <c r="U13" s="18">
        <v>1</v>
      </c>
      <c r="V13" s="17">
        <v>0.5</v>
      </c>
      <c r="W13" s="20">
        <f t="shared" si="0"/>
        <v>0.5</v>
      </c>
      <c r="X13" s="19" t="s">
        <v>470</v>
      </c>
    </row>
    <row r="14" spans="1:24" ht="375.75" customHeight="1" x14ac:dyDescent="0.2">
      <c r="A14" s="84"/>
      <c r="B14" s="84"/>
      <c r="C14" s="31" t="s">
        <v>43</v>
      </c>
      <c r="D14" s="33" t="s">
        <v>9</v>
      </c>
      <c r="E14" s="33" t="s">
        <v>41</v>
      </c>
      <c r="F14" s="33" t="s">
        <v>111</v>
      </c>
      <c r="G14" s="33" t="s">
        <v>158</v>
      </c>
      <c r="H14" s="33" t="s">
        <v>116</v>
      </c>
      <c r="I14" s="33" t="s">
        <v>115</v>
      </c>
      <c r="J14" s="33" t="s">
        <v>197</v>
      </c>
      <c r="K14" s="18" t="s">
        <v>3</v>
      </c>
      <c r="L14" s="17" t="s">
        <v>3</v>
      </c>
      <c r="M14" s="19" t="s">
        <v>3</v>
      </c>
      <c r="N14" s="33" t="s">
        <v>196</v>
      </c>
      <c r="O14" s="18" t="s">
        <v>471</v>
      </c>
      <c r="P14" s="20">
        <f>3/12</f>
        <v>0.25</v>
      </c>
      <c r="Q14" s="43" t="s">
        <v>354</v>
      </c>
      <c r="R14" s="18" t="s">
        <v>472</v>
      </c>
      <c r="S14" s="29" t="s">
        <v>356</v>
      </c>
      <c r="T14" s="21" t="s">
        <v>351</v>
      </c>
      <c r="U14" s="18">
        <v>1</v>
      </c>
      <c r="V14" s="17">
        <v>0.13</v>
      </c>
      <c r="W14" s="20">
        <f>V14/U14</f>
        <v>0.13</v>
      </c>
      <c r="X14" s="19" t="s">
        <v>432</v>
      </c>
    </row>
    <row r="15" spans="1:24" ht="111" customHeight="1" thickBot="1" x14ac:dyDescent="0.25">
      <c r="A15" s="87"/>
      <c r="B15" s="87"/>
      <c r="C15" s="32" t="s">
        <v>43</v>
      </c>
      <c r="D15" s="36" t="s">
        <v>10</v>
      </c>
      <c r="E15" s="36" t="s">
        <v>42</v>
      </c>
      <c r="F15" s="36" t="s">
        <v>316</v>
      </c>
      <c r="G15" s="36" t="s">
        <v>159</v>
      </c>
      <c r="H15" s="36" t="s">
        <v>247</v>
      </c>
      <c r="I15" s="36" t="s">
        <v>248</v>
      </c>
      <c r="J15" s="36" t="s">
        <v>216</v>
      </c>
      <c r="K15" s="25" t="s">
        <v>3</v>
      </c>
      <c r="L15" s="26" t="s">
        <v>3</v>
      </c>
      <c r="M15" s="27" t="s">
        <v>3</v>
      </c>
      <c r="N15" s="36" t="s">
        <v>11</v>
      </c>
      <c r="O15" s="25" t="s">
        <v>357</v>
      </c>
      <c r="P15" s="46">
        <f>1/3</f>
        <v>0.33333333333333331</v>
      </c>
      <c r="Q15" s="27" t="s">
        <v>473</v>
      </c>
      <c r="R15" s="25" t="s">
        <v>358</v>
      </c>
      <c r="S15" s="26" t="s">
        <v>359</v>
      </c>
      <c r="T15" s="60" t="s">
        <v>351</v>
      </c>
      <c r="U15" s="25">
        <v>1</v>
      </c>
      <c r="V15" s="26">
        <v>0.33</v>
      </c>
      <c r="W15" s="46">
        <f t="shared" si="0"/>
        <v>0.33</v>
      </c>
      <c r="X15" s="27" t="s">
        <v>433</v>
      </c>
    </row>
    <row r="16" spans="1:24" ht="178.5" customHeight="1" x14ac:dyDescent="0.2">
      <c r="A16" s="85"/>
      <c r="B16" s="84"/>
      <c r="C16" s="53" t="s">
        <v>71</v>
      </c>
      <c r="D16" s="61" t="s">
        <v>46</v>
      </c>
      <c r="E16" s="54" t="s">
        <v>44</v>
      </c>
      <c r="F16" s="54" t="s">
        <v>245</v>
      </c>
      <c r="G16" s="54" t="s">
        <v>156</v>
      </c>
      <c r="H16" s="54" t="s">
        <v>120</v>
      </c>
      <c r="I16" s="55" t="s">
        <v>474</v>
      </c>
      <c r="J16" s="54" t="s">
        <v>300</v>
      </c>
      <c r="K16" s="56" t="s">
        <v>3</v>
      </c>
      <c r="L16" s="57"/>
      <c r="M16" s="58"/>
      <c r="N16" s="54" t="s">
        <v>301</v>
      </c>
      <c r="O16" s="56" t="s">
        <v>475</v>
      </c>
      <c r="P16" s="62">
        <v>1</v>
      </c>
      <c r="Q16" s="63" t="s">
        <v>447</v>
      </c>
      <c r="R16" s="56" t="s">
        <v>361</v>
      </c>
      <c r="S16" s="57" t="s">
        <v>392</v>
      </c>
      <c r="T16" s="58" t="s">
        <v>360</v>
      </c>
      <c r="U16" s="56">
        <v>1</v>
      </c>
      <c r="V16" s="57">
        <v>1</v>
      </c>
      <c r="W16" s="59">
        <f t="shared" si="0"/>
        <v>1</v>
      </c>
      <c r="X16" s="58" t="s">
        <v>434</v>
      </c>
    </row>
    <row r="17" spans="1:24" ht="189" customHeight="1" x14ac:dyDescent="0.2">
      <c r="A17" s="85"/>
      <c r="B17" s="84"/>
      <c r="C17" s="31" t="s">
        <v>71</v>
      </c>
      <c r="D17" s="35" t="s">
        <v>69</v>
      </c>
      <c r="E17" s="33" t="s">
        <v>45</v>
      </c>
      <c r="F17" s="33" t="s">
        <v>244</v>
      </c>
      <c r="G17" s="33" t="s">
        <v>157</v>
      </c>
      <c r="H17" s="34" t="s">
        <v>121</v>
      </c>
      <c r="I17" s="34" t="s">
        <v>220</v>
      </c>
      <c r="J17" s="33" t="s">
        <v>198</v>
      </c>
      <c r="K17" s="18" t="s">
        <v>3</v>
      </c>
      <c r="L17" s="17"/>
      <c r="M17" s="19"/>
      <c r="N17" s="33" t="s">
        <v>302</v>
      </c>
      <c r="O17" s="18" t="s">
        <v>476</v>
      </c>
      <c r="P17" s="22">
        <v>0.3</v>
      </c>
      <c r="Q17" s="43" t="s">
        <v>448</v>
      </c>
      <c r="R17" s="18" t="s">
        <v>477</v>
      </c>
      <c r="S17" s="29" t="s">
        <v>449</v>
      </c>
      <c r="T17" s="21" t="s">
        <v>351</v>
      </c>
      <c r="U17" s="18">
        <v>1</v>
      </c>
      <c r="V17" s="17">
        <v>0.3</v>
      </c>
      <c r="W17" s="20">
        <f t="shared" si="0"/>
        <v>0.3</v>
      </c>
      <c r="X17" s="19" t="s">
        <v>435</v>
      </c>
    </row>
    <row r="18" spans="1:24" ht="84.75" customHeight="1" x14ac:dyDescent="0.2">
      <c r="A18" s="85"/>
      <c r="B18" s="84"/>
      <c r="C18" s="31" t="s">
        <v>71</v>
      </c>
      <c r="D18" s="33" t="s">
        <v>118</v>
      </c>
      <c r="E18" s="33" t="s">
        <v>49</v>
      </c>
      <c r="F18" s="34" t="s">
        <v>478</v>
      </c>
      <c r="G18" s="34" t="s">
        <v>479</v>
      </c>
      <c r="H18" s="34" t="s">
        <v>303</v>
      </c>
      <c r="I18" s="34" t="s">
        <v>480</v>
      </c>
      <c r="J18" s="34" t="s">
        <v>222</v>
      </c>
      <c r="K18" s="23"/>
      <c r="L18" s="24" t="s">
        <v>3</v>
      </c>
      <c r="M18" s="40" t="s">
        <v>3</v>
      </c>
      <c r="N18" s="34" t="s">
        <v>117</v>
      </c>
      <c r="O18" s="18" t="s">
        <v>411</v>
      </c>
      <c r="P18" s="17"/>
      <c r="Q18" s="19"/>
      <c r="R18" s="18" t="s">
        <v>411</v>
      </c>
      <c r="S18" s="17"/>
      <c r="T18" s="19"/>
      <c r="U18" s="18">
        <v>1</v>
      </c>
      <c r="V18" s="17"/>
      <c r="W18" s="20">
        <f t="shared" si="0"/>
        <v>0</v>
      </c>
      <c r="X18" s="19"/>
    </row>
    <row r="19" spans="1:24" ht="114.75" thickBot="1" x14ac:dyDescent="0.25">
      <c r="A19" s="85"/>
      <c r="B19" s="84"/>
      <c r="C19" s="32" t="s">
        <v>71</v>
      </c>
      <c r="D19" s="36" t="s">
        <v>70</v>
      </c>
      <c r="E19" s="36" t="s">
        <v>50</v>
      </c>
      <c r="F19" s="38" t="s">
        <v>481</v>
      </c>
      <c r="G19" s="38" t="s">
        <v>183</v>
      </c>
      <c r="H19" s="38" t="s">
        <v>119</v>
      </c>
      <c r="I19" s="38" t="s">
        <v>304</v>
      </c>
      <c r="J19" s="38" t="s">
        <v>223</v>
      </c>
      <c r="K19" s="64"/>
      <c r="L19" s="65" t="s">
        <v>3</v>
      </c>
      <c r="M19" s="66" t="s">
        <v>3</v>
      </c>
      <c r="N19" s="38" t="s">
        <v>117</v>
      </c>
      <c r="O19" s="25" t="s">
        <v>411</v>
      </c>
      <c r="P19" s="26"/>
      <c r="Q19" s="27"/>
      <c r="R19" s="25" t="s">
        <v>411</v>
      </c>
      <c r="S19" s="26"/>
      <c r="T19" s="27"/>
      <c r="U19" s="25">
        <v>1</v>
      </c>
      <c r="V19" s="26"/>
      <c r="W19" s="46">
        <f t="shared" si="0"/>
        <v>0</v>
      </c>
      <c r="X19" s="27"/>
    </row>
    <row r="20" spans="1:24" ht="201.75" customHeight="1" x14ac:dyDescent="0.2">
      <c r="A20" s="95" t="s">
        <v>99</v>
      </c>
      <c r="B20" s="86" t="s">
        <v>440</v>
      </c>
      <c r="C20" s="53" t="s">
        <v>441</v>
      </c>
      <c r="D20" s="54" t="s">
        <v>47</v>
      </c>
      <c r="E20" s="54" t="s">
        <v>51</v>
      </c>
      <c r="F20" s="54" t="s">
        <v>243</v>
      </c>
      <c r="G20" s="54" t="s">
        <v>161</v>
      </c>
      <c r="H20" s="54" t="s">
        <v>318</v>
      </c>
      <c r="I20" s="54" t="s">
        <v>242</v>
      </c>
      <c r="J20" s="54" t="s">
        <v>199</v>
      </c>
      <c r="K20" s="56" t="s">
        <v>3</v>
      </c>
      <c r="L20" s="57" t="s">
        <v>3</v>
      </c>
      <c r="M20" s="58" t="s">
        <v>3</v>
      </c>
      <c r="N20" s="54" t="s">
        <v>15</v>
      </c>
      <c r="O20" s="56" t="s">
        <v>362</v>
      </c>
      <c r="P20" s="59">
        <f>3/12</f>
        <v>0.25</v>
      </c>
      <c r="Q20" s="58" t="s">
        <v>348</v>
      </c>
      <c r="R20" s="56" t="s">
        <v>363</v>
      </c>
      <c r="S20" s="57" t="s">
        <v>364</v>
      </c>
      <c r="T20" s="67" t="s">
        <v>351</v>
      </c>
      <c r="U20" s="56">
        <v>1</v>
      </c>
      <c r="V20" s="57">
        <v>0.25</v>
      </c>
      <c r="W20" s="59">
        <f t="shared" si="0"/>
        <v>0.25</v>
      </c>
      <c r="X20" s="58" t="s">
        <v>482</v>
      </c>
    </row>
    <row r="21" spans="1:24" ht="73.5" customHeight="1" x14ac:dyDescent="0.2">
      <c r="A21" s="85"/>
      <c r="B21" s="84"/>
      <c r="C21" s="31" t="s">
        <v>441</v>
      </c>
      <c r="D21" s="33" t="s">
        <v>47</v>
      </c>
      <c r="E21" s="33" t="s">
        <v>52</v>
      </c>
      <c r="F21" s="33" t="s">
        <v>123</v>
      </c>
      <c r="G21" s="33" t="s">
        <v>160</v>
      </c>
      <c r="H21" s="33" t="s">
        <v>152</v>
      </c>
      <c r="I21" s="34" t="s">
        <v>241</v>
      </c>
      <c r="J21" s="34" t="s">
        <v>483</v>
      </c>
      <c r="K21" s="41" t="s">
        <v>3</v>
      </c>
      <c r="L21" s="28" t="s">
        <v>3</v>
      </c>
      <c r="M21" s="42" t="s">
        <v>3</v>
      </c>
      <c r="N21" s="33" t="s">
        <v>7</v>
      </c>
      <c r="O21" s="18" t="s">
        <v>337</v>
      </c>
      <c r="P21" s="17" t="s">
        <v>336</v>
      </c>
      <c r="Q21" s="43" t="s">
        <v>484</v>
      </c>
      <c r="R21" s="18" t="s">
        <v>365</v>
      </c>
      <c r="S21" s="29" t="s">
        <v>484</v>
      </c>
      <c r="T21" s="21" t="s">
        <v>351</v>
      </c>
      <c r="U21" s="18">
        <v>1</v>
      </c>
      <c r="V21" s="17">
        <v>0.75</v>
      </c>
      <c r="W21" s="20">
        <f t="shared" si="0"/>
        <v>0.75</v>
      </c>
      <c r="X21" s="39" t="s">
        <v>423</v>
      </c>
    </row>
    <row r="22" spans="1:24" ht="123" customHeight="1" x14ac:dyDescent="0.2">
      <c r="A22" s="85"/>
      <c r="B22" s="84"/>
      <c r="C22" s="31" t="s">
        <v>441</v>
      </c>
      <c r="D22" s="33" t="s">
        <v>47</v>
      </c>
      <c r="E22" s="33" t="s">
        <v>53</v>
      </c>
      <c r="F22" s="33" t="s">
        <v>192</v>
      </c>
      <c r="G22" s="33" t="s">
        <v>162</v>
      </c>
      <c r="H22" s="33" t="s">
        <v>122</v>
      </c>
      <c r="I22" s="33" t="s">
        <v>12</v>
      </c>
      <c r="J22" s="33" t="s">
        <v>485</v>
      </c>
      <c r="K22" s="18" t="s">
        <v>3</v>
      </c>
      <c r="L22" s="17" t="s">
        <v>5</v>
      </c>
      <c r="M22" s="19" t="s">
        <v>5</v>
      </c>
      <c r="N22" s="33" t="s">
        <v>7</v>
      </c>
      <c r="O22" s="18" t="s">
        <v>486</v>
      </c>
      <c r="P22" s="20">
        <f>2/2</f>
        <v>1</v>
      </c>
      <c r="Q22" s="43" t="s">
        <v>450</v>
      </c>
      <c r="R22" s="18" t="s">
        <v>486</v>
      </c>
      <c r="S22" s="29" t="s">
        <v>450</v>
      </c>
      <c r="T22" s="19" t="s">
        <v>366</v>
      </c>
      <c r="U22" s="18">
        <v>1</v>
      </c>
      <c r="V22" s="17">
        <v>1</v>
      </c>
      <c r="W22" s="20">
        <f t="shared" si="0"/>
        <v>1</v>
      </c>
      <c r="X22" s="39" t="s">
        <v>487</v>
      </c>
    </row>
    <row r="23" spans="1:24" ht="103.5" customHeight="1" x14ac:dyDescent="0.2">
      <c r="A23" s="85"/>
      <c r="B23" s="84"/>
      <c r="C23" s="31" t="s">
        <v>441</v>
      </c>
      <c r="D23" s="33" t="s">
        <v>47</v>
      </c>
      <c r="E23" s="33" t="s">
        <v>54</v>
      </c>
      <c r="F23" s="33" t="s">
        <v>249</v>
      </c>
      <c r="G23" s="33" t="s">
        <v>163</v>
      </c>
      <c r="H23" s="33" t="s">
        <v>250</v>
      </c>
      <c r="I23" s="33" t="s">
        <v>251</v>
      </c>
      <c r="J23" s="33" t="s">
        <v>488</v>
      </c>
      <c r="K23" s="18"/>
      <c r="L23" s="17" t="s">
        <v>3</v>
      </c>
      <c r="M23" s="19" t="s">
        <v>3</v>
      </c>
      <c r="N23" s="33" t="s">
        <v>7</v>
      </c>
      <c r="O23" s="18" t="s">
        <v>411</v>
      </c>
      <c r="P23" s="17"/>
      <c r="Q23" s="19"/>
      <c r="R23" s="18" t="s">
        <v>411</v>
      </c>
      <c r="S23" s="17"/>
      <c r="T23" s="19"/>
      <c r="U23" s="18">
        <v>1</v>
      </c>
      <c r="V23" s="17"/>
      <c r="W23" s="20">
        <f t="shared" si="0"/>
        <v>0</v>
      </c>
      <c r="X23" s="19"/>
    </row>
    <row r="24" spans="1:24" ht="105.75" customHeight="1" x14ac:dyDescent="0.2">
      <c r="A24" s="85"/>
      <c r="B24" s="84"/>
      <c r="C24" s="31" t="s">
        <v>441</v>
      </c>
      <c r="D24" s="33" t="s">
        <v>47</v>
      </c>
      <c r="E24" s="33" t="s">
        <v>55</v>
      </c>
      <c r="F24" s="33" t="s">
        <v>240</v>
      </c>
      <c r="G24" s="33" t="s">
        <v>164</v>
      </c>
      <c r="H24" s="33" t="s">
        <v>124</v>
      </c>
      <c r="I24" s="33" t="s">
        <v>252</v>
      </c>
      <c r="J24" s="33" t="s">
        <v>187</v>
      </c>
      <c r="K24" s="41" t="s">
        <v>3</v>
      </c>
      <c r="L24" s="28" t="s">
        <v>8</v>
      </c>
      <c r="M24" s="42"/>
      <c r="N24" s="33" t="s">
        <v>7</v>
      </c>
      <c r="O24" s="18" t="s">
        <v>489</v>
      </c>
      <c r="P24" s="20">
        <f>3/3</f>
        <v>1</v>
      </c>
      <c r="Q24" s="19" t="s">
        <v>490</v>
      </c>
      <c r="R24" s="18" t="s">
        <v>491</v>
      </c>
      <c r="S24" s="17" t="s">
        <v>490</v>
      </c>
      <c r="T24" s="19" t="s">
        <v>366</v>
      </c>
      <c r="U24" s="18">
        <v>1</v>
      </c>
      <c r="V24" s="17">
        <v>1</v>
      </c>
      <c r="W24" s="20">
        <f t="shared" si="0"/>
        <v>1</v>
      </c>
      <c r="X24" s="44" t="s">
        <v>492</v>
      </c>
    </row>
    <row r="25" spans="1:24" ht="107.25" customHeight="1" x14ac:dyDescent="0.2">
      <c r="A25" s="85"/>
      <c r="B25" s="84"/>
      <c r="C25" s="31" t="s">
        <v>441</v>
      </c>
      <c r="D25" s="33" t="s">
        <v>48</v>
      </c>
      <c r="E25" s="33" t="s">
        <v>56</v>
      </c>
      <c r="F25" s="33" t="s">
        <v>221</v>
      </c>
      <c r="G25" s="33" t="s">
        <v>193</v>
      </c>
      <c r="H25" s="33" t="s">
        <v>125</v>
      </c>
      <c r="I25" s="33" t="s">
        <v>287</v>
      </c>
      <c r="J25" s="33" t="s">
        <v>189</v>
      </c>
      <c r="K25" s="41" t="s">
        <v>3</v>
      </c>
      <c r="L25" s="28" t="s">
        <v>3</v>
      </c>
      <c r="M25" s="42" t="s">
        <v>3</v>
      </c>
      <c r="N25" s="33" t="s">
        <v>13</v>
      </c>
      <c r="O25" s="23" t="s">
        <v>341</v>
      </c>
      <c r="P25" s="24" t="s">
        <v>493</v>
      </c>
      <c r="Q25" s="40" t="s">
        <v>342</v>
      </c>
      <c r="R25" s="18" t="s">
        <v>494</v>
      </c>
      <c r="S25" s="29" t="s">
        <v>367</v>
      </c>
      <c r="T25" s="21" t="s">
        <v>351</v>
      </c>
      <c r="U25" s="18">
        <v>1</v>
      </c>
      <c r="V25" s="17">
        <v>0.33</v>
      </c>
      <c r="W25" s="20">
        <f t="shared" si="0"/>
        <v>0.33</v>
      </c>
      <c r="X25" s="39" t="s">
        <v>495</v>
      </c>
    </row>
    <row r="26" spans="1:24" ht="149.25" customHeight="1" x14ac:dyDescent="0.2">
      <c r="A26" s="85"/>
      <c r="B26" s="84"/>
      <c r="C26" s="31" t="s">
        <v>441</v>
      </c>
      <c r="D26" s="33" t="s">
        <v>48</v>
      </c>
      <c r="E26" s="33" t="s">
        <v>57</v>
      </c>
      <c r="F26" s="33" t="s">
        <v>239</v>
      </c>
      <c r="G26" s="33" t="s">
        <v>190</v>
      </c>
      <c r="H26" s="33" t="s">
        <v>191</v>
      </c>
      <c r="I26" s="33" t="s">
        <v>315</v>
      </c>
      <c r="J26" s="33" t="s">
        <v>225</v>
      </c>
      <c r="K26" s="18" t="s">
        <v>3</v>
      </c>
      <c r="L26" s="17" t="s">
        <v>3</v>
      </c>
      <c r="M26" s="19" t="s">
        <v>3</v>
      </c>
      <c r="N26" s="33" t="s">
        <v>13</v>
      </c>
      <c r="O26" s="23" t="s">
        <v>343</v>
      </c>
      <c r="P26" s="22">
        <v>1</v>
      </c>
      <c r="Q26" s="40" t="s">
        <v>496</v>
      </c>
      <c r="R26" s="23" t="s">
        <v>369</v>
      </c>
      <c r="S26" s="17" t="s">
        <v>368</v>
      </c>
      <c r="T26" s="21" t="s">
        <v>351</v>
      </c>
      <c r="U26" s="18">
        <v>1</v>
      </c>
      <c r="V26" s="17">
        <v>0.33</v>
      </c>
      <c r="W26" s="20">
        <f t="shared" si="0"/>
        <v>0.33</v>
      </c>
      <c r="X26" s="39" t="s">
        <v>497</v>
      </c>
    </row>
    <row r="27" spans="1:24" ht="135" customHeight="1" x14ac:dyDescent="0.2">
      <c r="A27" s="85"/>
      <c r="B27" s="84"/>
      <c r="C27" s="31" t="s">
        <v>441</v>
      </c>
      <c r="D27" s="33" t="s">
        <v>48</v>
      </c>
      <c r="E27" s="33" t="s">
        <v>258</v>
      </c>
      <c r="F27" s="33" t="s">
        <v>317</v>
      </c>
      <c r="G27" s="33" t="s">
        <v>498</v>
      </c>
      <c r="H27" s="33" t="s">
        <v>288</v>
      </c>
      <c r="I27" s="37" t="s">
        <v>289</v>
      </c>
      <c r="J27" s="33" t="s">
        <v>290</v>
      </c>
      <c r="K27" s="18" t="s">
        <v>3</v>
      </c>
      <c r="L27" s="17" t="s">
        <v>3</v>
      </c>
      <c r="M27" s="19" t="s">
        <v>3</v>
      </c>
      <c r="N27" s="33" t="s">
        <v>13</v>
      </c>
      <c r="O27" s="23" t="s">
        <v>344</v>
      </c>
      <c r="P27" s="24" t="s">
        <v>350</v>
      </c>
      <c r="Q27" s="40" t="s">
        <v>345</v>
      </c>
      <c r="R27" s="18" t="s">
        <v>370</v>
      </c>
      <c r="S27" s="17" t="s">
        <v>371</v>
      </c>
      <c r="T27" s="21" t="s">
        <v>351</v>
      </c>
      <c r="U27" s="18">
        <v>1</v>
      </c>
      <c r="V27" s="17">
        <v>0.3</v>
      </c>
      <c r="W27" s="20">
        <f t="shared" si="0"/>
        <v>0.3</v>
      </c>
      <c r="X27" s="45" t="s">
        <v>421</v>
      </c>
    </row>
    <row r="28" spans="1:24" ht="102" customHeight="1" x14ac:dyDescent="0.2">
      <c r="A28" s="85"/>
      <c r="B28" s="84"/>
      <c r="C28" s="31" t="s">
        <v>441</v>
      </c>
      <c r="D28" s="33" t="s">
        <v>48</v>
      </c>
      <c r="E28" s="33" t="s">
        <v>58</v>
      </c>
      <c r="F28" s="33" t="s">
        <v>103</v>
      </c>
      <c r="G28" s="33" t="s">
        <v>165</v>
      </c>
      <c r="H28" s="33" t="s">
        <v>126</v>
      </c>
      <c r="I28" s="33" t="s">
        <v>238</v>
      </c>
      <c r="J28" s="33" t="s">
        <v>200</v>
      </c>
      <c r="K28" s="41" t="s">
        <v>3</v>
      </c>
      <c r="L28" s="28" t="s">
        <v>3</v>
      </c>
      <c r="M28" s="42" t="s">
        <v>3</v>
      </c>
      <c r="N28" s="33" t="s">
        <v>14</v>
      </c>
      <c r="O28" s="18" t="s">
        <v>499</v>
      </c>
      <c r="P28" s="17" t="s">
        <v>378</v>
      </c>
      <c r="Q28" s="19" t="s">
        <v>378</v>
      </c>
      <c r="R28" s="18" t="s">
        <v>379</v>
      </c>
      <c r="S28" s="17" t="s">
        <v>378</v>
      </c>
      <c r="T28" s="19"/>
      <c r="U28" s="18">
        <v>1</v>
      </c>
      <c r="V28" s="17">
        <v>0</v>
      </c>
      <c r="W28" s="20">
        <f t="shared" si="0"/>
        <v>0</v>
      </c>
      <c r="X28" s="45" t="s">
        <v>422</v>
      </c>
    </row>
    <row r="29" spans="1:24" ht="101.25" customHeight="1" x14ac:dyDescent="0.2">
      <c r="A29" s="85"/>
      <c r="B29" s="84"/>
      <c r="C29" s="31" t="s">
        <v>441</v>
      </c>
      <c r="D29" s="33" t="s">
        <v>48</v>
      </c>
      <c r="E29" s="33" t="s">
        <v>59</v>
      </c>
      <c r="F29" s="33" t="s">
        <v>104</v>
      </c>
      <c r="G29" s="33" t="s">
        <v>500</v>
      </c>
      <c r="H29" s="33" t="s">
        <v>127</v>
      </c>
      <c r="I29" s="33" t="s">
        <v>128</v>
      </c>
      <c r="J29" s="33" t="s">
        <v>205</v>
      </c>
      <c r="K29" s="41"/>
      <c r="L29" s="28" t="s">
        <v>5</v>
      </c>
      <c r="M29" s="42" t="s">
        <v>8</v>
      </c>
      <c r="N29" s="33" t="s">
        <v>60</v>
      </c>
      <c r="O29" s="18" t="s">
        <v>410</v>
      </c>
      <c r="P29" s="17"/>
      <c r="Q29" s="19"/>
      <c r="R29" s="18" t="s">
        <v>410</v>
      </c>
      <c r="S29" s="17"/>
      <c r="T29" s="19"/>
      <c r="U29" s="18">
        <v>1</v>
      </c>
      <c r="V29" s="17">
        <v>0</v>
      </c>
      <c r="W29" s="20">
        <f t="shared" si="0"/>
        <v>0</v>
      </c>
      <c r="X29" s="19"/>
    </row>
    <row r="30" spans="1:24" ht="79.5" customHeight="1" x14ac:dyDescent="0.2">
      <c r="A30" s="85"/>
      <c r="B30" s="84"/>
      <c r="C30" s="31" t="s">
        <v>441</v>
      </c>
      <c r="D30" s="33" t="s">
        <v>48</v>
      </c>
      <c r="E30" s="33" t="s">
        <v>62</v>
      </c>
      <c r="F30" s="33" t="s">
        <v>105</v>
      </c>
      <c r="G30" s="33" t="s">
        <v>166</v>
      </c>
      <c r="H30" s="33" t="s">
        <v>501</v>
      </c>
      <c r="I30" s="33" t="s">
        <v>502</v>
      </c>
      <c r="J30" s="33" t="s">
        <v>206</v>
      </c>
      <c r="K30" s="41"/>
      <c r="L30" s="28"/>
      <c r="M30" s="42" t="s">
        <v>3</v>
      </c>
      <c r="N30" s="33" t="s">
        <v>61</v>
      </c>
      <c r="O30" s="18" t="s">
        <v>410</v>
      </c>
      <c r="P30" s="17"/>
      <c r="Q30" s="19"/>
      <c r="R30" s="18" t="s">
        <v>410</v>
      </c>
      <c r="S30" s="17"/>
      <c r="T30" s="19"/>
      <c r="U30" s="18">
        <v>1</v>
      </c>
      <c r="V30" s="17"/>
      <c r="W30" s="20">
        <f t="shared" si="0"/>
        <v>0</v>
      </c>
      <c r="X30" s="19"/>
    </row>
    <row r="31" spans="1:24" ht="86.25" customHeight="1" x14ac:dyDescent="0.2">
      <c r="A31" s="85"/>
      <c r="B31" s="84"/>
      <c r="C31" s="31" t="s">
        <v>441</v>
      </c>
      <c r="D31" s="33" t="s">
        <v>48</v>
      </c>
      <c r="E31" s="33" t="s">
        <v>63</v>
      </c>
      <c r="F31" s="33" t="s">
        <v>253</v>
      </c>
      <c r="G31" s="33" t="s">
        <v>255</v>
      </c>
      <c r="H31" s="33" t="s">
        <v>256</v>
      </c>
      <c r="I31" s="33" t="s">
        <v>254</v>
      </c>
      <c r="J31" s="33" t="s">
        <v>207</v>
      </c>
      <c r="K31" s="41"/>
      <c r="L31" s="17"/>
      <c r="M31" s="19" t="s">
        <v>3</v>
      </c>
      <c r="N31" s="33" t="s">
        <v>503</v>
      </c>
      <c r="O31" s="18" t="s">
        <v>410</v>
      </c>
      <c r="P31" s="17"/>
      <c r="Q31" s="19"/>
      <c r="R31" s="18" t="s">
        <v>410</v>
      </c>
      <c r="S31" s="17"/>
      <c r="T31" s="19"/>
      <c r="U31" s="18">
        <v>1</v>
      </c>
      <c r="V31" s="17">
        <v>0</v>
      </c>
      <c r="W31" s="20">
        <f t="shared" si="0"/>
        <v>0</v>
      </c>
      <c r="X31" s="19"/>
    </row>
    <row r="32" spans="1:24" ht="72.75" customHeight="1" thickBot="1" x14ac:dyDescent="0.25">
      <c r="A32" s="85"/>
      <c r="B32" s="84"/>
      <c r="C32" s="68" t="s">
        <v>441</v>
      </c>
      <c r="D32" s="36" t="s">
        <v>72</v>
      </c>
      <c r="E32" s="36" t="s">
        <v>64</v>
      </c>
      <c r="F32" s="36" t="s">
        <v>73</v>
      </c>
      <c r="G32" s="69" t="s">
        <v>167</v>
      </c>
      <c r="H32" s="69" t="s">
        <v>129</v>
      </c>
      <c r="I32" s="69" t="s">
        <v>237</v>
      </c>
      <c r="J32" s="36" t="s">
        <v>208</v>
      </c>
      <c r="K32" s="70" t="s">
        <v>3</v>
      </c>
      <c r="L32" s="71" t="s">
        <v>3</v>
      </c>
      <c r="M32" s="72" t="s">
        <v>3</v>
      </c>
      <c r="N32" s="69" t="s">
        <v>65</v>
      </c>
      <c r="O32" s="25" t="s">
        <v>387</v>
      </c>
      <c r="P32" s="46">
        <f>3/12</f>
        <v>0.25</v>
      </c>
      <c r="Q32" s="73" t="s">
        <v>380</v>
      </c>
      <c r="R32" s="25" t="s">
        <v>381</v>
      </c>
      <c r="S32" s="74" t="s">
        <v>380</v>
      </c>
      <c r="T32" s="60" t="s">
        <v>351</v>
      </c>
      <c r="U32" s="25">
        <v>1</v>
      </c>
      <c r="V32" s="26">
        <v>0.25</v>
      </c>
      <c r="W32" s="46">
        <f t="shared" si="0"/>
        <v>0.25</v>
      </c>
      <c r="X32" s="75" t="s">
        <v>442</v>
      </c>
    </row>
    <row r="33" spans="1:24" ht="51.75" customHeight="1" x14ac:dyDescent="0.2">
      <c r="A33" s="95" t="s">
        <v>504</v>
      </c>
      <c r="B33" s="86" t="s">
        <v>96</v>
      </c>
      <c r="C33" s="53" t="s">
        <v>443</v>
      </c>
      <c r="D33" s="54" t="s">
        <v>16</v>
      </c>
      <c r="E33" s="54" t="s">
        <v>66</v>
      </c>
      <c r="F33" s="54" t="s">
        <v>106</v>
      </c>
      <c r="G33" s="54" t="s">
        <v>505</v>
      </c>
      <c r="H33" s="54" t="s">
        <v>130</v>
      </c>
      <c r="I33" s="54" t="s">
        <v>236</v>
      </c>
      <c r="J33" s="54" t="s">
        <v>202</v>
      </c>
      <c r="K33" s="56" t="s">
        <v>3</v>
      </c>
      <c r="L33" s="57" t="s">
        <v>3</v>
      </c>
      <c r="M33" s="58" t="s">
        <v>3</v>
      </c>
      <c r="N33" s="54" t="s">
        <v>74</v>
      </c>
      <c r="O33" s="56" t="s">
        <v>506</v>
      </c>
      <c r="P33" s="59">
        <f>16/4</f>
        <v>4</v>
      </c>
      <c r="Q33" s="63" t="s">
        <v>382</v>
      </c>
      <c r="R33" s="56" t="s">
        <v>384</v>
      </c>
      <c r="S33" s="76" t="s">
        <v>382</v>
      </c>
      <c r="T33" s="67" t="s">
        <v>351</v>
      </c>
      <c r="U33" s="56">
        <v>1</v>
      </c>
      <c r="V33" s="57">
        <v>0.36</v>
      </c>
      <c r="W33" s="59">
        <f t="shared" si="0"/>
        <v>0.36</v>
      </c>
      <c r="X33" s="77" t="s">
        <v>436</v>
      </c>
    </row>
    <row r="34" spans="1:24" ht="202.5" customHeight="1" x14ac:dyDescent="0.2">
      <c r="A34" s="85"/>
      <c r="B34" s="84"/>
      <c r="C34" s="31" t="s">
        <v>443</v>
      </c>
      <c r="D34" s="33" t="s">
        <v>17</v>
      </c>
      <c r="E34" s="33" t="s">
        <v>67</v>
      </c>
      <c r="F34" s="33" t="s">
        <v>107</v>
      </c>
      <c r="G34" s="33" t="s">
        <v>168</v>
      </c>
      <c r="H34" s="33" t="s">
        <v>306</v>
      </c>
      <c r="I34" s="33" t="s">
        <v>305</v>
      </c>
      <c r="J34" s="33" t="s">
        <v>201</v>
      </c>
      <c r="K34" s="18" t="s">
        <v>3</v>
      </c>
      <c r="L34" s="17" t="s">
        <v>3</v>
      </c>
      <c r="M34" s="19" t="s">
        <v>3</v>
      </c>
      <c r="N34" s="33" t="s">
        <v>74</v>
      </c>
      <c r="O34" s="18" t="s">
        <v>507</v>
      </c>
      <c r="P34" s="20">
        <f>78 / 91</f>
        <v>0.8571428571428571</v>
      </c>
      <c r="Q34" s="43" t="s">
        <v>383</v>
      </c>
      <c r="R34" s="18" t="s">
        <v>385</v>
      </c>
      <c r="S34" s="17" t="s">
        <v>508</v>
      </c>
      <c r="T34" s="21" t="s">
        <v>351</v>
      </c>
      <c r="U34" s="18">
        <v>1</v>
      </c>
      <c r="V34" s="17">
        <v>0.33</v>
      </c>
      <c r="W34" s="20">
        <f t="shared" si="0"/>
        <v>0.33</v>
      </c>
      <c r="X34" s="45" t="s">
        <v>424</v>
      </c>
    </row>
    <row r="35" spans="1:24" ht="63.75" customHeight="1" x14ac:dyDescent="0.2">
      <c r="A35" s="85"/>
      <c r="B35" s="84"/>
      <c r="C35" s="31" t="s">
        <v>443</v>
      </c>
      <c r="D35" s="33" t="s">
        <v>18</v>
      </c>
      <c r="E35" s="33" t="s">
        <v>259</v>
      </c>
      <c r="F35" s="33" t="s">
        <v>509</v>
      </c>
      <c r="G35" s="33" t="s">
        <v>169</v>
      </c>
      <c r="H35" s="33" t="s">
        <v>234</v>
      </c>
      <c r="I35" s="33" t="s">
        <v>131</v>
      </c>
      <c r="J35" s="33" t="s">
        <v>510</v>
      </c>
      <c r="K35" s="18" t="s">
        <v>3</v>
      </c>
      <c r="L35" s="17" t="s">
        <v>3</v>
      </c>
      <c r="M35" s="19" t="s">
        <v>3</v>
      </c>
      <c r="N35" s="33" t="s">
        <v>74</v>
      </c>
      <c r="O35" s="18" t="s">
        <v>374</v>
      </c>
      <c r="P35" s="20">
        <f>5/24</f>
        <v>0.20833333333333334</v>
      </c>
      <c r="Q35" s="43" t="s">
        <v>386</v>
      </c>
      <c r="R35" s="18" t="s">
        <v>511</v>
      </c>
      <c r="S35" s="17" t="s">
        <v>386</v>
      </c>
      <c r="T35" s="21" t="s">
        <v>351</v>
      </c>
      <c r="U35" s="18">
        <v>1</v>
      </c>
      <c r="V35" s="17">
        <v>0.24</v>
      </c>
      <c r="W35" s="20">
        <f t="shared" si="0"/>
        <v>0.24</v>
      </c>
      <c r="X35" s="45" t="s">
        <v>425</v>
      </c>
    </row>
    <row r="36" spans="1:24" ht="169.5" customHeight="1" x14ac:dyDescent="0.2">
      <c r="A36" s="85"/>
      <c r="B36" s="84"/>
      <c r="C36" s="31" t="s">
        <v>443</v>
      </c>
      <c r="D36" s="33" t="s">
        <v>19</v>
      </c>
      <c r="E36" s="33" t="s">
        <v>260</v>
      </c>
      <c r="F36" s="33" t="s">
        <v>108</v>
      </c>
      <c r="G36" s="33" t="s">
        <v>170</v>
      </c>
      <c r="H36" s="33" t="s">
        <v>235</v>
      </c>
      <c r="I36" s="33" t="s">
        <v>112</v>
      </c>
      <c r="J36" s="33" t="s">
        <v>203</v>
      </c>
      <c r="K36" s="18" t="s">
        <v>3</v>
      </c>
      <c r="L36" s="17" t="s">
        <v>3</v>
      </c>
      <c r="M36" s="19" t="s">
        <v>3</v>
      </c>
      <c r="N36" s="33" t="s">
        <v>74</v>
      </c>
      <c r="O36" s="18" t="s">
        <v>375</v>
      </c>
      <c r="P36" s="17" t="s">
        <v>391</v>
      </c>
      <c r="Q36" s="43" t="s">
        <v>388</v>
      </c>
      <c r="R36" s="18" t="s">
        <v>390</v>
      </c>
      <c r="S36" s="17" t="s">
        <v>389</v>
      </c>
      <c r="T36" s="21" t="s">
        <v>351</v>
      </c>
      <c r="U36" s="18">
        <v>1</v>
      </c>
      <c r="V36" s="17">
        <v>0.33</v>
      </c>
      <c r="W36" s="20">
        <f t="shared" si="0"/>
        <v>0.33</v>
      </c>
      <c r="X36" s="39" t="s">
        <v>426</v>
      </c>
    </row>
    <row r="37" spans="1:24" ht="123" customHeight="1" x14ac:dyDescent="0.2">
      <c r="A37" s="85"/>
      <c r="B37" s="84"/>
      <c r="C37" s="31" t="s">
        <v>443</v>
      </c>
      <c r="D37" s="33" t="s">
        <v>20</v>
      </c>
      <c r="E37" s="33" t="s">
        <v>75</v>
      </c>
      <c r="F37" s="33" t="s">
        <v>185</v>
      </c>
      <c r="G37" s="33" t="s">
        <v>171</v>
      </c>
      <c r="H37" s="33" t="s">
        <v>132</v>
      </c>
      <c r="I37" s="33" t="s">
        <v>133</v>
      </c>
      <c r="J37" s="33" t="s">
        <v>204</v>
      </c>
      <c r="K37" s="18" t="s">
        <v>3</v>
      </c>
      <c r="L37" s="17" t="s">
        <v>3</v>
      </c>
      <c r="M37" s="19" t="s">
        <v>3</v>
      </c>
      <c r="N37" s="33" t="s">
        <v>74</v>
      </c>
      <c r="O37" s="18" t="s">
        <v>512</v>
      </c>
      <c r="P37" s="17" t="s">
        <v>513</v>
      </c>
      <c r="Q37" s="43" t="s">
        <v>393</v>
      </c>
      <c r="R37" s="18" t="s">
        <v>394</v>
      </c>
      <c r="S37" s="29" t="s">
        <v>393</v>
      </c>
      <c r="T37" s="21" t="s">
        <v>351</v>
      </c>
      <c r="U37" s="18">
        <v>1</v>
      </c>
      <c r="V37" s="17">
        <v>0.33</v>
      </c>
      <c r="W37" s="20">
        <f t="shared" si="0"/>
        <v>0.33</v>
      </c>
      <c r="X37" s="39" t="s">
        <v>427</v>
      </c>
    </row>
    <row r="38" spans="1:24" ht="87" customHeight="1" thickBot="1" x14ac:dyDescent="0.25">
      <c r="A38" s="97"/>
      <c r="B38" s="87"/>
      <c r="C38" s="32" t="s">
        <v>443</v>
      </c>
      <c r="D38" s="36" t="s">
        <v>20</v>
      </c>
      <c r="E38" s="36" t="s">
        <v>76</v>
      </c>
      <c r="F38" s="36" t="s">
        <v>113</v>
      </c>
      <c r="G38" s="36" t="s">
        <v>172</v>
      </c>
      <c r="H38" s="36" t="s">
        <v>134</v>
      </c>
      <c r="I38" s="36" t="s">
        <v>80</v>
      </c>
      <c r="J38" s="36" t="s">
        <v>514</v>
      </c>
      <c r="K38" s="25" t="s">
        <v>8</v>
      </c>
      <c r="L38" s="26" t="s">
        <v>8</v>
      </c>
      <c r="M38" s="27" t="s">
        <v>3</v>
      </c>
      <c r="N38" s="36" t="s">
        <v>21</v>
      </c>
      <c r="O38" s="25" t="s">
        <v>376</v>
      </c>
      <c r="P38" s="26" t="s">
        <v>378</v>
      </c>
      <c r="Q38" s="27" t="s">
        <v>378</v>
      </c>
      <c r="R38" s="25" t="s">
        <v>398</v>
      </c>
      <c r="S38" s="26" t="s">
        <v>378</v>
      </c>
      <c r="T38" s="27"/>
      <c r="U38" s="25">
        <v>1</v>
      </c>
      <c r="V38" s="26">
        <v>0</v>
      </c>
      <c r="W38" s="46">
        <f t="shared" si="0"/>
        <v>0</v>
      </c>
      <c r="X38" s="27" t="s">
        <v>515</v>
      </c>
    </row>
    <row r="39" spans="1:24" ht="85.5" customHeight="1" x14ac:dyDescent="0.2">
      <c r="A39" s="95" t="s">
        <v>444</v>
      </c>
      <c r="B39" s="81" t="s">
        <v>445</v>
      </c>
      <c r="C39" s="53" t="s">
        <v>22</v>
      </c>
      <c r="D39" s="54" t="s">
        <v>82</v>
      </c>
      <c r="E39" s="54" t="s">
        <v>77</v>
      </c>
      <c r="F39" s="54" t="s">
        <v>516</v>
      </c>
      <c r="G39" s="54" t="s">
        <v>517</v>
      </c>
      <c r="H39" s="54" t="s">
        <v>135</v>
      </c>
      <c r="I39" s="54" t="s">
        <v>518</v>
      </c>
      <c r="J39" s="54" t="s">
        <v>519</v>
      </c>
      <c r="K39" s="56" t="s">
        <v>3</v>
      </c>
      <c r="L39" s="57" t="s">
        <v>3</v>
      </c>
      <c r="M39" s="58" t="s">
        <v>3</v>
      </c>
      <c r="N39" s="54" t="s">
        <v>7</v>
      </c>
      <c r="O39" s="56" t="s">
        <v>520</v>
      </c>
      <c r="P39" s="62">
        <f>(13+56)/(13+56)</f>
        <v>1</v>
      </c>
      <c r="Q39" s="63" t="s">
        <v>335</v>
      </c>
      <c r="R39" s="56" t="s">
        <v>521</v>
      </c>
      <c r="S39" s="76" t="s">
        <v>335</v>
      </c>
      <c r="T39" s="67" t="s">
        <v>351</v>
      </c>
      <c r="U39" s="56">
        <v>1</v>
      </c>
      <c r="V39" s="57">
        <v>0.33</v>
      </c>
      <c r="W39" s="59">
        <f t="shared" si="0"/>
        <v>0.33</v>
      </c>
      <c r="X39" s="58" t="s">
        <v>522</v>
      </c>
    </row>
    <row r="40" spans="1:24" ht="81" customHeight="1" x14ac:dyDescent="0.2">
      <c r="A40" s="85"/>
      <c r="B40" s="81"/>
      <c r="C40" s="31" t="s">
        <v>22</v>
      </c>
      <c r="D40" s="33" t="s">
        <v>82</v>
      </c>
      <c r="E40" s="33" t="s">
        <v>78</v>
      </c>
      <c r="F40" s="33" t="s">
        <v>295</v>
      </c>
      <c r="G40" s="33" t="s">
        <v>296</v>
      </c>
      <c r="H40" s="33" t="s">
        <v>136</v>
      </c>
      <c r="I40" s="33" t="s">
        <v>297</v>
      </c>
      <c r="J40" s="33" t="s">
        <v>209</v>
      </c>
      <c r="K40" s="18"/>
      <c r="L40" s="17" t="s">
        <v>3</v>
      </c>
      <c r="M40" s="19" t="s">
        <v>3</v>
      </c>
      <c r="N40" s="33" t="s">
        <v>7</v>
      </c>
      <c r="O40" s="18" t="s">
        <v>411</v>
      </c>
      <c r="P40" s="17"/>
      <c r="Q40" s="19"/>
      <c r="R40" s="18" t="s">
        <v>411</v>
      </c>
      <c r="S40" s="17"/>
      <c r="T40" s="19"/>
      <c r="U40" s="18">
        <v>1</v>
      </c>
      <c r="V40" s="17">
        <v>0</v>
      </c>
      <c r="W40" s="20">
        <f t="shared" si="0"/>
        <v>0</v>
      </c>
      <c r="X40" s="19"/>
    </row>
    <row r="41" spans="1:24" ht="114" x14ac:dyDescent="0.2">
      <c r="A41" s="85"/>
      <c r="B41" s="81"/>
      <c r="C41" s="31" t="s">
        <v>22</v>
      </c>
      <c r="D41" s="33" t="s">
        <v>82</v>
      </c>
      <c r="E41" s="33" t="s">
        <v>79</v>
      </c>
      <c r="F41" s="33" t="s">
        <v>100</v>
      </c>
      <c r="G41" s="33" t="s">
        <v>173</v>
      </c>
      <c r="H41" s="33" t="s">
        <v>137</v>
      </c>
      <c r="I41" s="33" t="s">
        <v>138</v>
      </c>
      <c r="J41" s="34" t="s">
        <v>217</v>
      </c>
      <c r="K41" s="18" t="s">
        <v>3</v>
      </c>
      <c r="L41" s="17" t="s">
        <v>3</v>
      </c>
      <c r="M41" s="19" t="s">
        <v>3</v>
      </c>
      <c r="N41" s="33" t="s">
        <v>11</v>
      </c>
      <c r="O41" s="18" t="s">
        <v>357</v>
      </c>
      <c r="P41" s="20">
        <f>1/3</f>
        <v>0.33333333333333331</v>
      </c>
      <c r="Q41" s="19" t="s">
        <v>395</v>
      </c>
      <c r="R41" s="18" t="s">
        <v>396</v>
      </c>
      <c r="S41" s="29" t="s">
        <v>397</v>
      </c>
      <c r="T41" s="21" t="s">
        <v>351</v>
      </c>
      <c r="U41" s="18">
        <v>1</v>
      </c>
      <c r="V41" s="17">
        <v>0.33</v>
      </c>
      <c r="W41" s="20">
        <f t="shared" si="0"/>
        <v>0.33</v>
      </c>
      <c r="X41" s="39" t="s">
        <v>428</v>
      </c>
    </row>
    <row r="42" spans="1:24" ht="117.75" customHeight="1" x14ac:dyDescent="0.2">
      <c r="A42" s="85"/>
      <c r="B42" s="81"/>
      <c r="C42" s="31" t="s">
        <v>22</v>
      </c>
      <c r="D42" s="33" t="s">
        <v>24</v>
      </c>
      <c r="E42" s="33" t="s">
        <v>81</v>
      </c>
      <c r="F42" s="33" t="s">
        <v>114</v>
      </c>
      <c r="G42" s="33" t="s">
        <v>226</v>
      </c>
      <c r="H42" s="33" t="s">
        <v>139</v>
      </c>
      <c r="I42" s="33" t="s">
        <v>233</v>
      </c>
      <c r="J42" s="33" t="s">
        <v>523</v>
      </c>
      <c r="K42" s="18" t="s">
        <v>3</v>
      </c>
      <c r="L42" s="17" t="s">
        <v>3</v>
      </c>
      <c r="M42" s="19" t="s">
        <v>3</v>
      </c>
      <c r="N42" s="33" t="s">
        <v>74</v>
      </c>
      <c r="O42" s="18" t="s">
        <v>524</v>
      </c>
      <c r="P42" s="22">
        <v>1</v>
      </c>
      <c r="Q42" s="43" t="s">
        <v>399</v>
      </c>
      <c r="R42" s="18" t="s">
        <v>400</v>
      </c>
      <c r="S42" s="29" t="s">
        <v>399</v>
      </c>
      <c r="T42" s="21" t="s">
        <v>351</v>
      </c>
      <c r="U42" s="18">
        <v>1</v>
      </c>
      <c r="V42" s="17">
        <v>0.33</v>
      </c>
      <c r="W42" s="20">
        <f t="shared" si="0"/>
        <v>0.33</v>
      </c>
      <c r="X42" s="45" t="s">
        <v>429</v>
      </c>
    </row>
    <row r="43" spans="1:24" ht="126.75" customHeight="1" x14ac:dyDescent="0.2">
      <c r="A43" s="85"/>
      <c r="B43" s="81"/>
      <c r="C43" s="31" t="s">
        <v>22</v>
      </c>
      <c r="D43" s="33" t="s">
        <v>25</v>
      </c>
      <c r="E43" s="33" t="s">
        <v>83</v>
      </c>
      <c r="F43" s="33" t="s">
        <v>87</v>
      </c>
      <c r="G43" s="33" t="s">
        <v>177</v>
      </c>
      <c r="H43" s="33" t="s">
        <v>175</v>
      </c>
      <c r="I43" s="33" t="s">
        <v>176</v>
      </c>
      <c r="J43" s="33" t="s">
        <v>218</v>
      </c>
      <c r="K43" s="18"/>
      <c r="L43" s="17"/>
      <c r="M43" s="19" t="s">
        <v>3</v>
      </c>
      <c r="N43" s="33" t="s">
        <v>307</v>
      </c>
      <c r="O43" s="18" t="s">
        <v>525</v>
      </c>
      <c r="P43" s="22">
        <v>0.05</v>
      </c>
      <c r="Q43" s="43" t="s">
        <v>415</v>
      </c>
      <c r="R43" s="18" t="s">
        <v>526</v>
      </c>
      <c r="S43" s="30" t="s">
        <v>451</v>
      </c>
      <c r="T43" s="21" t="s">
        <v>351</v>
      </c>
      <c r="U43" s="18">
        <v>1</v>
      </c>
      <c r="V43" s="17">
        <v>0</v>
      </c>
      <c r="W43" s="20">
        <f t="shared" si="0"/>
        <v>0</v>
      </c>
      <c r="X43" s="19"/>
    </row>
    <row r="44" spans="1:24" ht="111.75" customHeight="1" x14ac:dyDescent="0.2">
      <c r="A44" s="85"/>
      <c r="B44" s="81"/>
      <c r="C44" s="31" t="s">
        <v>22</v>
      </c>
      <c r="D44" s="33" t="s">
        <v>25</v>
      </c>
      <c r="E44" s="33" t="s">
        <v>84</v>
      </c>
      <c r="F44" s="33" t="s">
        <v>141</v>
      </c>
      <c r="G44" s="33" t="s">
        <v>174</v>
      </c>
      <c r="H44" s="33" t="s">
        <v>140</v>
      </c>
      <c r="I44" s="33" t="s">
        <v>142</v>
      </c>
      <c r="J44" s="33" t="s">
        <v>527</v>
      </c>
      <c r="K44" s="18"/>
      <c r="L44" s="17" t="s">
        <v>3</v>
      </c>
      <c r="M44" s="19" t="s">
        <v>3</v>
      </c>
      <c r="N44" s="33" t="s">
        <v>23</v>
      </c>
      <c r="O44" s="18" t="s">
        <v>411</v>
      </c>
      <c r="P44" s="17"/>
      <c r="Q44" s="19"/>
      <c r="R44" s="18" t="s">
        <v>411</v>
      </c>
      <c r="S44" s="17"/>
      <c r="T44" s="19"/>
      <c r="U44" s="18">
        <v>1</v>
      </c>
      <c r="V44" s="17">
        <v>0</v>
      </c>
      <c r="W44" s="20">
        <f t="shared" si="0"/>
        <v>0</v>
      </c>
      <c r="X44" s="19"/>
    </row>
    <row r="45" spans="1:24" ht="162.75" customHeight="1" x14ac:dyDescent="0.2">
      <c r="A45" s="85"/>
      <c r="B45" s="81"/>
      <c r="C45" s="31" t="s">
        <v>22</v>
      </c>
      <c r="D45" s="33" t="s">
        <v>26</v>
      </c>
      <c r="E45" s="33" t="s">
        <v>85</v>
      </c>
      <c r="F45" s="33" t="s">
        <v>291</v>
      </c>
      <c r="G45" s="33" t="s">
        <v>292</v>
      </c>
      <c r="H45" s="33" t="s">
        <v>528</v>
      </c>
      <c r="I45" s="33" t="s">
        <v>529</v>
      </c>
      <c r="J45" s="33" t="s">
        <v>293</v>
      </c>
      <c r="K45" s="18" t="s">
        <v>3</v>
      </c>
      <c r="L45" s="17" t="s">
        <v>3</v>
      </c>
      <c r="M45" s="19" t="s">
        <v>3</v>
      </c>
      <c r="N45" s="33" t="s">
        <v>88</v>
      </c>
      <c r="O45" s="18" t="s">
        <v>349</v>
      </c>
      <c r="P45" s="20">
        <v>0</v>
      </c>
      <c r="Q45" s="43" t="s">
        <v>338</v>
      </c>
      <c r="R45" s="18" t="s">
        <v>401</v>
      </c>
      <c r="S45" s="17" t="s">
        <v>378</v>
      </c>
      <c r="T45" s="19" t="s">
        <v>372</v>
      </c>
      <c r="U45" s="18">
        <v>1</v>
      </c>
      <c r="V45" s="17">
        <v>0</v>
      </c>
      <c r="W45" s="20">
        <f t="shared" si="0"/>
        <v>0</v>
      </c>
      <c r="X45" s="39" t="s">
        <v>430</v>
      </c>
    </row>
    <row r="46" spans="1:24" ht="180.75" customHeight="1" x14ac:dyDescent="0.2">
      <c r="A46" s="85"/>
      <c r="B46" s="81"/>
      <c r="C46" s="31" t="s">
        <v>22</v>
      </c>
      <c r="D46" s="33" t="s">
        <v>27</v>
      </c>
      <c r="E46" s="33" t="s">
        <v>86</v>
      </c>
      <c r="F46" s="33" t="s">
        <v>530</v>
      </c>
      <c r="G46" s="33" t="s">
        <v>308</v>
      </c>
      <c r="H46" s="33" t="s">
        <v>309</v>
      </c>
      <c r="I46" s="33" t="s">
        <v>310</v>
      </c>
      <c r="J46" s="33" t="s">
        <v>311</v>
      </c>
      <c r="K46" s="18" t="s">
        <v>3</v>
      </c>
      <c r="L46" s="17" t="s">
        <v>3</v>
      </c>
      <c r="M46" s="19" t="s">
        <v>3</v>
      </c>
      <c r="N46" s="33" t="s">
        <v>312</v>
      </c>
      <c r="O46" s="18" t="s">
        <v>531</v>
      </c>
      <c r="P46" s="20">
        <f>1/3</f>
        <v>0.33333333333333331</v>
      </c>
      <c r="Q46" s="43" t="s">
        <v>402</v>
      </c>
      <c r="R46" s="18" t="s">
        <v>532</v>
      </c>
      <c r="S46" s="29" t="s">
        <v>403</v>
      </c>
      <c r="T46" s="21" t="s">
        <v>351</v>
      </c>
      <c r="U46" s="18">
        <v>1</v>
      </c>
      <c r="V46" s="17">
        <v>0.33</v>
      </c>
      <c r="W46" s="20">
        <f t="shared" si="0"/>
        <v>0.33</v>
      </c>
      <c r="X46" s="45" t="s">
        <v>533</v>
      </c>
    </row>
    <row r="47" spans="1:24" ht="182.25" customHeight="1" x14ac:dyDescent="0.2">
      <c r="A47" s="85"/>
      <c r="B47" s="81"/>
      <c r="C47" s="31" t="s">
        <v>22</v>
      </c>
      <c r="D47" s="33" t="s">
        <v>27</v>
      </c>
      <c r="E47" s="33" t="s">
        <v>261</v>
      </c>
      <c r="F47" s="33" t="s">
        <v>322</v>
      </c>
      <c r="G47" s="33" t="s">
        <v>534</v>
      </c>
      <c r="H47" s="33" t="s">
        <v>326</v>
      </c>
      <c r="I47" s="33" t="s">
        <v>325</v>
      </c>
      <c r="J47" s="33" t="s">
        <v>324</v>
      </c>
      <c r="K47" s="18" t="s">
        <v>3</v>
      </c>
      <c r="L47" s="17" t="s">
        <v>3</v>
      </c>
      <c r="M47" s="19" t="s">
        <v>3</v>
      </c>
      <c r="N47" s="33" t="s">
        <v>323</v>
      </c>
      <c r="O47" s="18" t="s">
        <v>535</v>
      </c>
      <c r="P47" s="20">
        <v>0.05</v>
      </c>
      <c r="Q47" s="43" t="s">
        <v>536</v>
      </c>
      <c r="R47" s="18" t="s">
        <v>405</v>
      </c>
      <c r="S47" s="29" t="s">
        <v>452</v>
      </c>
      <c r="T47" s="21" t="s">
        <v>351</v>
      </c>
      <c r="U47" s="18">
        <v>1</v>
      </c>
      <c r="V47" s="17">
        <v>0.05</v>
      </c>
      <c r="W47" s="20">
        <f t="shared" si="0"/>
        <v>0.05</v>
      </c>
      <c r="X47" s="45" t="s">
        <v>437</v>
      </c>
    </row>
    <row r="48" spans="1:24" ht="165.75" customHeight="1" x14ac:dyDescent="0.2">
      <c r="A48" s="85"/>
      <c r="B48" s="81"/>
      <c r="C48" s="31" t="s">
        <v>22</v>
      </c>
      <c r="D48" s="33" t="s">
        <v>27</v>
      </c>
      <c r="E48" s="33" t="s">
        <v>89</v>
      </c>
      <c r="F48" s="33" t="s">
        <v>537</v>
      </c>
      <c r="G48" s="33" t="s">
        <v>538</v>
      </c>
      <c r="H48" s="33" t="s">
        <v>539</v>
      </c>
      <c r="I48" s="33" t="s">
        <v>540</v>
      </c>
      <c r="J48" s="33" t="s">
        <v>313</v>
      </c>
      <c r="K48" s="18" t="s">
        <v>286</v>
      </c>
      <c r="L48" s="17" t="s">
        <v>286</v>
      </c>
      <c r="M48" s="19" t="s">
        <v>286</v>
      </c>
      <c r="N48" s="33" t="s">
        <v>312</v>
      </c>
      <c r="O48" s="18" t="s">
        <v>541</v>
      </c>
      <c r="P48" s="20">
        <f>1/3</f>
        <v>0.33333333333333331</v>
      </c>
      <c r="Q48" s="43" t="s">
        <v>404</v>
      </c>
      <c r="R48" s="18" t="s">
        <v>542</v>
      </c>
      <c r="S48" s="29" t="s">
        <v>404</v>
      </c>
      <c r="T48" s="21" t="s">
        <v>351</v>
      </c>
      <c r="U48" s="18">
        <v>1</v>
      </c>
      <c r="V48" s="17">
        <v>0.33</v>
      </c>
      <c r="W48" s="20">
        <f t="shared" si="0"/>
        <v>0.33</v>
      </c>
      <c r="X48" s="45" t="s">
        <v>543</v>
      </c>
    </row>
    <row r="49" spans="1:24" ht="78" customHeight="1" thickBot="1" x14ac:dyDescent="0.25">
      <c r="A49" s="97"/>
      <c r="B49" s="81"/>
      <c r="C49" s="32" t="s">
        <v>22</v>
      </c>
      <c r="D49" s="36" t="s">
        <v>27</v>
      </c>
      <c r="E49" s="36" t="s">
        <v>90</v>
      </c>
      <c r="F49" s="36" t="s">
        <v>109</v>
      </c>
      <c r="G49" s="36" t="s">
        <v>178</v>
      </c>
      <c r="H49" s="36" t="s">
        <v>143</v>
      </c>
      <c r="I49" s="36" t="s">
        <v>232</v>
      </c>
      <c r="J49" s="36" t="s">
        <v>210</v>
      </c>
      <c r="K49" s="25"/>
      <c r="L49" s="26" t="s">
        <v>3</v>
      </c>
      <c r="M49" s="27" t="s">
        <v>3</v>
      </c>
      <c r="N49" s="36" t="s">
        <v>7</v>
      </c>
      <c r="O49" s="25" t="s">
        <v>411</v>
      </c>
      <c r="P49" s="26"/>
      <c r="Q49" s="27"/>
      <c r="R49" s="25" t="s">
        <v>411</v>
      </c>
      <c r="S49" s="26"/>
      <c r="T49" s="27"/>
      <c r="U49" s="25">
        <v>1</v>
      </c>
      <c r="V49" s="26"/>
      <c r="W49" s="46">
        <f t="shared" si="0"/>
        <v>0</v>
      </c>
      <c r="X49" s="27"/>
    </row>
    <row r="50" spans="1:24" ht="118.5" customHeight="1" x14ac:dyDescent="0.2">
      <c r="A50" s="86" t="s">
        <v>98</v>
      </c>
      <c r="B50" s="86" t="s">
        <v>446</v>
      </c>
      <c r="C50" s="53" t="s">
        <v>28</v>
      </c>
      <c r="D50" s="54" t="s">
        <v>298</v>
      </c>
      <c r="E50" s="54" t="s">
        <v>262</v>
      </c>
      <c r="F50" s="54" t="s">
        <v>263</v>
      </c>
      <c r="G50" s="54" t="s">
        <v>264</v>
      </c>
      <c r="H50" s="54" t="s">
        <v>265</v>
      </c>
      <c r="I50" s="54" t="s">
        <v>266</v>
      </c>
      <c r="J50" s="54" t="s">
        <v>544</v>
      </c>
      <c r="K50" s="56" t="s">
        <v>3</v>
      </c>
      <c r="L50" s="57"/>
      <c r="M50" s="58"/>
      <c r="N50" s="54" t="s">
        <v>267</v>
      </c>
      <c r="O50" s="56" t="s">
        <v>406</v>
      </c>
      <c r="P50" s="57" t="s">
        <v>407</v>
      </c>
      <c r="Q50" s="63" t="s">
        <v>408</v>
      </c>
      <c r="R50" s="56" t="s">
        <v>334</v>
      </c>
      <c r="S50" s="76" t="s">
        <v>408</v>
      </c>
      <c r="T50" s="58" t="s">
        <v>360</v>
      </c>
      <c r="U50" s="56">
        <v>1</v>
      </c>
      <c r="V50" s="57">
        <v>1</v>
      </c>
      <c r="W50" s="59">
        <f t="shared" si="0"/>
        <v>1</v>
      </c>
      <c r="X50" s="78" t="s">
        <v>431</v>
      </c>
    </row>
    <row r="51" spans="1:24" ht="116.25" customHeight="1" x14ac:dyDescent="0.2">
      <c r="A51" s="84"/>
      <c r="B51" s="84"/>
      <c r="C51" s="31" t="s">
        <v>28</v>
      </c>
      <c r="D51" s="33" t="s">
        <v>299</v>
      </c>
      <c r="E51" s="33" t="s">
        <v>91</v>
      </c>
      <c r="F51" s="33" t="s">
        <v>268</v>
      </c>
      <c r="G51" s="33" t="s">
        <v>269</v>
      </c>
      <c r="H51" s="33" t="s">
        <v>270</v>
      </c>
      <c r="I51" s="33" t="s">
        <v>271</v>
      </c>
      <c r="J51" s="33" t="s">
        <v>272</v>
      </c>
      <c r="K51" s="18" t="s">
        <v>3</v>
      </c>
      <c r="L51" s="17" t="s">
        <v>3</v>
      </c>
      <c r="M51" s="19" t="s">
        <v>3</v>
      </c>
      <c r="N51" s="33" t="s">
        <v>267</v>
      </c>
      <c r="O51" s="18" t="s">
        <v>414</v>
      </c>
      <c r="P51" s="20">
        <f>2/12</f>
        <v>0.16666666666666666</v>
      </c>
      <c r="Q51" s="43" t="s">
        <v>413</v>
      </c>
      <c r="R51" s="18" t="s">
        <v>416</v>
      </c>
      <c r="S51" s="29" t="s">
        <v>413</v>
      </c>
      <c r="T51" s="19"/>
      <c r="U51" s="18">
        <v>1</v>
      </c>
      <c r="V51" s="17">
        <v>0</v>
      </c>
      <c r="W51" s="20">
        <f t="shared" si="0"/>
        <v>0</v>
      </c>
      <c r="X51" s="19" t="s">
        <v>438</v>
      </c>
    </row>
    <row r="52" spans="1:24" ht="69" customHeight="1" x14ac:dyDescent="0.2">
      <c r="A52" s="84"/>
      <c r="B52" s="84"/>
      <c r="C52" s="31" t="s">
        <v>28</v>
      </c>
      <c r="D52" s="33" t="s">
        <v>273</v>
      </c>
      <c r="E52" s="33" t="s">
        <v>92</v>
      </c>
      <c r="F52" s="33" t="s">
        <v>274</v>
      </c>
      <c r="G52" s="33" t="s">
        <v>275</v>
      </c>
      <c r="H52" s="33" t="s">
        <v>276</v>
      </c>
      <c r="I52" s="33" t="s">
        <v>277</v>
      </c>
      <c r="J52" s="33" t="s">
        <v>278</v>
      </c>
      <c r="K52" s="18"/>
      <c r="L52" s="17"/>
      <c r="M52" s="19" t="s">
        <v>3</v>
      </c>
      <c r="N52" s="33" t="s">
        <v>95</v>
      </c>
      <c r="O52" s="18" t="s">
        <v>412</v>
      </c>
      <c r="P52" s="17"/>
      <c r="Q52" s="19"/>
      <c r="R52" s="18" t="s">
        <v>412</v>
      </c>
      <c r="S52" s="17"/>
      <c r="T52" s="19"/>
      <c r="U52" s="18">
        <v>1</v>
      </c>
      <c r="V52" s="17"/>
      <c r="W52" s="20">
        <f t="shared" si="0"/>
        <v>0</v>
      </c>
      <c r="X52" s="19"/>
    </row>
    <row r="53" spans="1:24" ht="69" customHeight="1" x14ac:dyDescent="0.2">
      <c r="A53" s="84"/>
      <c r="B53" s="84"/>
      <c r="C53" s="31" t="s">
        <v>28</v>
      </c>
      <c r="D53" s="33" t="s">
        <v>279</v>
      </c>
      <c r="E53" s="33" t="s">
        <v>93</v>
      </c>
      <c r="F53" s="33" t="s">
        <v>231</v>
      </c>
      <c r="G53" s="33" t="s">
        <v>179</v>
      </c>
      <c r="H53" s="33" t="s">
        <v>145</v>
      </c>
      <c r="I53" s="33" t="s">
        <v>280</v>
      </c>
      <c r="J53" s="33" t="s">
        <v>188</v>
      </c>
      <c r="K53" s="18"/>
      <c r="L53" s="17"/>
      <c r="M53" s="19" t="s">
        <v>3</v>
      </c>
      <c r="N53" s="33" t="s">
        <v>95</v>
      </c>
      <c r="O53" s="18" t="s">
        <v>412</v>
      </c>
      <c r="P53" s="17"/>
      <c r="Q53" s="19"/>
      <c r="R53" s="18" t="s">
        <v>412</v>
      </c>
      <c r="S53" s="17"/>
      <c r="T53" s="19"/>
      <c r="U53" s="18">
        <v>1</v>
      </c>
      <c r="V53" s="17"/>
      <c r="W53" s="20">
        <f t="shared" si="0"/>
        <v>0</v>
      </c>
      <c r="X53" s="19"/>
    </row>
    <row r="54" spans="1:24" ht="43.5" customHeight="1" x14ac:dyDescent="0.2">
      <c r="A54" s="84"/>
      <c r="B54" s="84"/>
      <c r="C54" s="31" t="s">
        <v>28</v>
      </c>
      <c r="D54" s="33" t="s">
        <v>279</v>
      </c>
      <c r="E54" s="33" t="s">
        <v>94</v>
      </c>
      <c r="F54" s="33" t="s">
        <v>281</v>
      </c>
      <c r="G54" s="33" t="s">
        <v>282</v>
      </c>
      <c r="H54" s="33" t="s">
        <v>283</v>
      </c>
      <c r="I54" s="33" t="s">
        <v>284</v>
      </c>
      <c r="J54" s="33" t="s">
        <v>285</v>
      </c>
      <c r="K54" s="18" t="s">
        <v>3</v>
      </c>
      <c r="L54" s="17" t="s">
        <v>3</v>
      </c>
      <c r="M54" s="19" t="s">
        <v>3</v>
      </c>
      <c r="N54" s="33" t="s">
        <v>267</v>
      </c>
      <c r="O54" s="18" t="s">
        <v>373</v>
      </c>
      <c r="P54" s="17"/>
      <c r="Q54" s="19"/>
      <c r="R54" s="18" t="s">
        <v>377</v>
      </c>
      <c r="S54" s="17"/>
      <c r="T54" s="19"/>
      <c r="U54" s="18">
        <v>1</v>
      </c>
      <c r="V54" s="17"/>
      <c r="W54" s="20">
        <v>3.3E-3</v>
      </c>
      <c r="X54" s="19" t="s">
        <v>437</v>
      </c>
    </row>
    <row r="55" spans="1:24" ht="41.25" customHeight="1" thickBot="1" x14ac:dyDescent="0.25">
      <c r="A55" s="96"/>
      <c r="B55" s="96"/>
      <c r="C55" s="32" t="s">
        <v>28</v>
      </c>
      <c r="D55" s="36" t="s">
        <v>279</v>
      </c>
      <c r="E55" s="36" t="s">
        <v>319</v>
      </c>
      <c r="F55" s="36" t="s">
        <v>110</v>
      </c>
      <c r="G55" s="36" t="s">
        <v>545</v>
      </c>
      <c r="H55" s="36" t="s">
        <v>144</v>
      </c>
      <c r="I55" s="36" t="s">
        <v>546</v>
      </c>
      <c r="J55" s="38" t="s">
        <v>219</v>
      </c>
      <c r="K55" s="25"/>
      <c r="L55" s="26" t="s">
        <v>3</v>
      </c>
      <c r="M55" s="27"/>
      <c r="N55" s="36" t="s">
        <v>11</v>
      </c>
      <c r="O55" s="25" t="s">
        <v>409</v>
      </c>
      <c r="P55" s="26"/>
      <c r="Q55" s="27"/>
      <c r="R55" s="25" t="s">
        <v>409</v>
      </c>
      <c r="S55" s="26"/>
      <c r="T55" s="27"/>
      <c r="U55" s="25">
        <v>1</v>
      </c>
      <c r="V55" s="26"/>
      <c r="W55" s="46">
        <f t="shared" si="0"/>
        <v>0</v>
      </c>
      <c r="X55" s="27"/>
    </row>
    <row r="56" spans="1:24" x14ac:dyDescent="0.2">
      <c r="A56" s="8"/>
      <c r="B56" s="8"/>
      <c r="C56" s="8"/>
      <c r="D56" s="8"/>
      <c r="E56" s="8"/>
      <c r="G56" s="8"/>
      <c r="H56" s="8"/>
      <c r="I56" s="8"/>
      <c r="J56" s="8"/>
      <c r="K56" s="8"/>
      <c r="L56" s="8"/>
      <c r="M56" s="8"/>
      <c r="N56" s="8"/>
      <c r="O56" s="8"/>
      <c r="P56" s="8"/>
      <c r="Q56" s="8"/>
      <c r="R56" s="8"/>
      <c r="S56" s="8"/>
      <c r="T56" s="8"/>
      <c r="U56" s="8"/>
      <c r="V56" s="8"/>
      <c r="W56" s="8"/>
      <c r="X56" s="8"/>
    </row>
    <row r="57" spans="1:24" ht="29.25" customHeight="1" x14ac:dyDescent="0.2">
      <c r="A57" s="98" t="s">
        <v>227</v>
      </c>
      <c r="B57" s="99"/>
      <c r="C57" s="99"/>
      <c r="D57" s="99"/>
      <c r="E57" s="99"/>
      <c r="F57" s="99"/>
      <c r="G57" s="99"/>
      <c r="H57" s="99"/>
      <c r="I57" s="99"/>
      <c r="J57" s="99"/>
      <c r="K57" s="99"/>
      <c r="L57" s="99"/>
      <c r="M57" s="99"/>
      <c r="N57" s="99"/>
    </row>
    <row r="58" spans="1:24" ht="29.25" customHeight="1" x14ac:dyDescent="0.2">
      <c r="A58" s="16" t="s">
        <v>228</v>
      </c>
      <c r="B58" s="102" t="s">
        <v>229</v>
      </c>
      <c r="C58" s="102"/>
      <c r="D58" s="102"/>
      <c r="E58" s="102"/>
      <c r="F58" s="102"/>
      <c r="G58" s="102"/>
      <c r="H58" s="102"/>
      <c r="I58" s="102"/>
      <c r="J58" s="100" t="s">
        <v>230</v>
      </c>
      <c r="K58" s="100"/>
      <c r="L58" s="100"/>
      <c r="M58" s="100"/>
      <c r="N58" s="100"/>
    </row>
    <row r="59" spans="1:24" ht="26.25" customHeight="1" x14ac:dyDescent="0.2">
      <c r="A59" s="15">
        <v>1</v>
      </c>
      <c r="B59" s="101" t="s">
        <v>321</v>
      </c>
      <c r="C59" s="101"/>
      <c r="D59" s="101"/>
      <c r="E59" s="101"/>
      <c r="F59" s="101"/>
      <c r="G59" s="101"/>
      <c r="H59" s="101"/>
      <c r="I59" s="101"/>
      <c r="J59" s="101" t="s">
        <v>320</v>
      </c>
      <c r="K59" s="101"/>
      <c r="L59" s="101"/>
      <c r="M59" s="101"/>
      <c r="N59" s="101"/>
    </row>
    <row r="60" spans="1:24" x14ac:dyDescent="0.2">
      <c r="G60" s="8"/>
      <c r="H60" s="8"/>
      <c r="I60" s="8"/>
      <c r="J60" s="8"/>
    </row>
    <row r="61" spans="1:24" x14ac:dyDescent="0.2">
      <c r="G61" s="8"/>
      <c r="H61" s="8"/>
      <c r="I61" s="8"/>
      <c r="J61" s="8"/>
    </row>
    <row r="62" spans="1:24" x14ac:dyDescent="0.2">
      <c r="G62" s="8"/>
      <c r="H62" s="8"/>
      <c r="I62" s="8"/>
      <c r="J62" s="8"/>
    </row>
    <row r="63" spans="1:24" x14ac:dyDescent="0.2">
      <c r="G63" s="8"/>
      <c r="H63" s="8"/>
      <c r="I63" s="8"/>
      <c r="J63" s="8"/>
    </row>
    <row r="64" spans="1:24" x14ac:dyDescent="0.2">
      <c r="G64" s="8"/>
      <c r="I64" s="8"/>
      <c r="J64" s="8"/>
    </row>
    <row r="65" spans="6:12" x14ac:dyDescent="0.2">
      <c r="I65" s="8"/>
      <c r="J65" s="8"/>
    </row>
    <row r="66" spans="6:12" x14ac:dyDescent="0.2">
      <c r="I66" s="8"/>
    </row>
    <row r="67" spans="6:12" x14ac:dyDescent="0.2">
      <c r="I67" s="8"/>
    </row>
    <row r="75" spans="6:12" x14ac:dyDescent="0.2">
      <c r="F75" s="10"/>
      <c r="G75" s="13"/>
      <c r="H75" s="14"/>
      <c r="I75" s="14"/>
      <c r="J75" s="13"/>
      <c r="K75" s="6"/>
      <c r="L75" s="6"/>
    </row>
  </sheetData>
  <mergeCells count="39">
    <mergeCell ref="U6:U7"/>
    <mergeCell ref="V6:V7"/>
    <mergeCell ref="W6:W7"/>
    <mergeCell ref="X6:X7"/>
    <mergeCell ref="O6:Q6"/>
    <mergeCell ref="R6:T6"/>
    <mergeCell ref="J6:J7"/>
    <mergeCell ref="G6:G7"/>
    <mergeCell ref="C6:C7"/>
    <mergeCell ref="D6:D7"/>
    <mergeCell ref="F6:F7"/>
    <mergeCell ref="A57:N57"/>
    <mergeCell ref="J58:N58"/>
    <mergeCell ref="J59:N59"/>
    <mergeCell ref="B58:I58"/>
    <mergeCell ref="B59:I59"/>
    <mergeCell ref="A20:A32"/>
    <mergeCell ref="B20:B32"/>
    <mergeCell ref="B50:B55"/>
    <mergeCell ref="A50:A55"/>
    <mergeCell ref="B33:B38"/>
    <mergeCell ref="A33:A38"/>
    <mergeCell ref="A39:A49"/>
    <mergeCell ref="A1:B1"/>
    <mergeCell ref="C1:N1"/>
    <mergeCell ref="B39:B49"/>
    <mergeCell ref="E6:E7"/>
    <mergeCell ref="B16:B19"/>
    <mergeCell ref="A16:A19"/>
    <mergeCell ref="A8:A15"/>
    <mergeCell ref="A4:N4"/>
    <mergeCell ref="A3:N3"/>
    <mergeCell ref="I6:I7"/>
    <mergeCell ref="K6:M6"/>
    <mergeCell ref="N6:N7"/>
    <mergeCell ref="H6:H7"/>
    <mergeCell ref="B8:B15"/>
    <mergeCell ref="A6:A7"/>
    <mergeCell ref="B6:B7"/>
  </mergeCells>
  <phoneticPr fontId="3" type="noConversion"/>
  <hyperlinks>
    <hyperlink ref="Q39" r:id="rId1"/>
    <hyperlink ref="Q21" r:id="rId2" display="https://drive.google.com/drive/folders/1s4PNs4RxnOUwTaglkRXNs60SVRD4YXX7"/>
    <hyperlink ref="Q22" r:id="rId3" display="https://drive.google.com/drive/folders/1xd2KxIBo4OfWzqdeuiIyV7H89Yxu1mUS"/>
    <hyperlink ref="Q47" r:id="rId4" location="gid=0" display="https://docs.google.com/spreadsheets/d/1i0qUNaFF5pRhXOysdvWcHLl-vOTcqUCkOxOzOUFozoo/edit#gid=0"/>
    <hyperlink ref="Q45" r:id="rId5"/>
    <hyperlink ref="Q12" r:id="rId6"/>
    <hyperlink ref="Q16" r:id="rId7" display="https://drive.google.com/drive/folders/1JNy8vOpuSM670yDF5c1-dCyWMS6MPBGZ"/>
    <hyperlink ref="S10" r:id="rId8" location="gid=1910405506 "/>
    <hyperlink ref="S12" r:id="rId9"/>
    <hyperlink ref="Q14" r:id="rId10" location="gid=1910405506 "/>
    <hyperlink ref="S14" r:id="rId11" location="gid=1910405506 " display="https://docs.google.com/spreadsheets/d/1DH49K1qz5y9vy3ufTmCk0S0WjUSNi3XN/edit#gid=1910405506 "/>
    <hyperlink ref="Q17" r:id="rId12" display="https://drive.google.com/drive/folders/1aLej40l0TmAoZHpnabOO6V6dAj8FSOLD"/>
    <hyperlink ref="S17" r:id="rId13" display="https://drive.google.com/drive/folders/1aLej40l0TmAoZHpnabOO6V6dAj8FSOLD"/>
    <hyperlink ref="S21" r:id="rId14" display="https://drive.google.com/drive/folders/1s4PNs4RxnOUwTaglkRXNs60SVRD4YXX7"/>
    <hyperlink ref="S22" r:id="rId15" display="https://drive.google.com/drive/folders/1xd2KxIBo4OfWzqdeuiIyV7H89Yxu1mUS"/>
    <hyperlink ref="S25" r:id="rId16"/>
    <hyperlink ref="S32" r:id="rId17"/>
    <hyperlink ref="Q33" r:id="rId18"/>
    <hyperlink ref="S33" r:id="rId19"/>
    <hyperlink ref="Q34" r:id="rId20"/>
    <hyperlink ref="Q35" r:id="rId21"/>
    <hyperlink ref="Q32" r:id="rId22"/>
    <hyperlink ref="Q36" r:id="rId23"/>
    <hyperlink ref="Q37" r:id="rId24"/>
    <hyperlink ref="S37" r:id="rId25"/>
    <hyperlink ref="S39" r:id="rId26"/>
    <hyperlink ref="S41" r:id="rId27"/>
    <hyperlink ref="Q42" r:id="rId28"/>
    <hyperlink ref="S42" r:id="rId29"/>
    <hyperlink ref="Q46" r:id="rId30"/>
    <hyperlink ref="S46" r:id="rId31"/>
    <hyperlink ref="S47" r:id="rId32" location="gid=0" display="https://docs.google.com/spreadsheets/d/1i0qUNaFF5pRhXOysdvWcHLl-vOTcqUCkOxOzOUFozoo/edit#gid=0"/>
    <hyperlink ref="Q48" r:id="rId33"/>
    <hyperlink ref="S48" r:id="rId34"/>
    <hyperlink ref="Q50" r:id="rId35" display="http://ambientebogota.gov.co/web/transparencia/plan-anticorrupcion-y-de-atencion-al-ciudadano/-/document_library_display/yTv5/view/10867439"/>
    <hyperlink ref="S50" r:id="rId36" display="http://ambientebogota.gov.co/web/transparencia/plan-anticorrupcion-y-de-atencion-al-ciudadano/-/document_library_display/yTv5/view/10867439"/>
    <hyperlink ref="S51" r:id="rId37"/>
    <hyperlink ref="Q51" r:id="rId38"/>
    <hyperlink ref="Q43" r:id="rId39"/>
    <hyperlink ref="S43" r:id="rId40" display="https://drive.google.com/drive/folders/1G3I3_q-x245inrQK8fOaqUs-e5AzxS-m"/>
  </hyperlinks>
  <pageMargins left="0.7" right="0.7" top="0.75" bottom="0.75" header="0.3" footer="0.3"/>
  <pageSetup orientation="portrait" r:id="rId41"/>
  <drawing r:id="rId42"/>
  <legacy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MIGUEL PARDO</cp:lastModifiedBy>
  <dcterms:created xsi:type="dcterms:W3CDTF">2020-01-16T14:18:13Z</dcterms:created>
  <dcterms:modified xsi:type="dcterms:W3CDTF">2021-05-14T12:15:03Z</dcterms:modified>
</cp:coreProperties>
</file>