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ecretaria Distrital de Ambiente\Contrato SDA-CPS-20211095\Tercer Informe de Actividades ayo 2021\Riesgos\PAAC y Riesgos\"/>
    </mc:Choice>
  </mc:AlternateContent>
  <bookViews>
    <workbookView xWindow="0" yWindow="0" windowWidth="20490" windowHeight="7755"/>
  </bookViews>
  <sheets>
    <sheet name="PAAC 2021" sheetId="1" r:id="rId1"/>
  </sheets>
  <definedNames>
    <definedName name="_xlnm._FilterDatabase" localSheetId="0" hidden="1">'PAAC 2021'!$A$7:$X$55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4" i="1" l="1"/>
  <c r="W55" i="1" l="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3" i="1"/>
  <c r="W12" i="1"/>
  <c r="W11" i="1"/>
  <c r="W10" i="1"/>
  <c r="W9" i="1"/>
  <c r="W8" i="1"/>
  <c r="P51" i="1" l="1"/>
  <c r="P46" i="1" l="1"/>
  <c r="P32" i="1" l="1"/>
  <c r="P35" i="1"/>
  <c r="P34" i="1"/>
  <c r="P33" i="1"/>
  <c r="P48" i="1" l="1"/>
  <c r="P41" i="1"/>
  <c r="P15" i="1"/>
  <c r="P20" i="1"/>
  <c r="P14" i="1"/>
  <c r="P24" i="1" l="1"/>
  <c r="P22" i="1"/>
  <c r="P39" i="1" l="1"/>
</calcChain>
</file>

<file path=xl/comments1.xml><?xml version="1.0" encoding="utf-8"?>
<comments xmlns="http://schemas.openxmlformats.org/spreadsheetml/2006/main">
  <authors>
    <author>NATALIA.MORENO</author>
    <author>DPSIA</author>
  </authors>
  <commentList>
    <comment ref="J6" authorId="0" shapeId="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<sst xmlns="http://schemas.openxmlformats.org/spreadsheetml/2006/main" count="814" uniqueCount="548">
  <si>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</si>
  <si>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</si>
  <si>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</si>
  <si>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</si>
  <si>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</si>
  <si>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</si>
  <si>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</si>
  <si>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</si>
  <si>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</si>
  <si>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</si>
  <si>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</si>
  <si>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</si>
  <si>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</si>
  <si>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</si>
  <si>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</si>
  <si>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</si>
  <si>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</si>
  <si>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</si>
  <si>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</si>
  <si>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</si>
  <si>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</si>
  <si>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</si>
  <si>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</si>
  <si>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</si>
  <si>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</si>
  <si>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</si>
  <si>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</si>
  <si>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</si>
  <si>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</si>
  <si>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</si>
  <si>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</si>
  <si>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</si>
  <si>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</si>
  <si>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</si>
  <si>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</si>
  <si>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</si>
  <si>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</si>
  <si>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</si>
  <si>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</si>
  <si>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</si>
  <si>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</si>
  <si>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</si>
  <si>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</si>
  <si>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</si>
  <si>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</si>
  <si>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</si>
  <si>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</si>
  <si>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</si>
  <si>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</si>
  <si>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</si>
  <si>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</si>
  <si>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</si>
  <si>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</si>
  <si>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</si>
  <si>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</si>
  <si>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</si>
  <si>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</si>
  <si>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</si>
  <si>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</si>
  <si>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</si>
  <si>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</si>
  <si>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</si>
  <si>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</si>
  <si>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</si>
  <si>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</si>
  <si>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</si>
  <si>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</si>
  <si>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</si>
  <si>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</si>
  <si>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</si>
  <si>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</si>
  <si>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</si>
  <si>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</si>
  <si>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</si>
  <si>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</si>
  <si>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</si>
  <si>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</si>
  <si>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</si>
  <si>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</si>
  <si>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</si>
  <si>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</si>
  <si>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</si>
  <si>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</si>
  <si>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</si>
  <si>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</si>
  <si>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</si>
  <si>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</si>
  <si>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</si>
  <si>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</si>
  <si>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</si>
  <si>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</si>
  <si>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</si>
  <si>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</si>
  <si>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</si>
  <si>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</si>
  <si>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</si>
  <si>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  Servicio al ciudadano</t>
  </si>
  <si>
    <t xml:space="preserve">Dimensión 2: Direccionamiento Estratégico y Planeación
Dimensión 3: Gestión con valores para resultados
Dimensión 4: Evaluación de Resultados
Dimensión 7: Control Interno 
</t>
  </si>
  <si>
    <t>Dimensión 1: Talento Humano
Dimensión 7: Control Interno</t>
  </si>
  <si>
    <t>Dimensión 3:  Gestión con valores para resultados
Dimensión 5: Información y comunicación</t>
  </si>
  <si>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</si>
  <si>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</si>
  <si>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</si>
  <si>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</si>
  <si>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</si>
  <si>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</si>
  <si>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</si>
  <si>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</si>
  <si>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</si>
  <si>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</si>
  <si>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Realizar una evaluación a la aprehensión del código de integridad en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</si>
  <si>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</si>
  <si>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</si>
  <si>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</si>
  <si>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</si>
  <si>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</si>
  <si>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</si>
  <si>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</si>
  <si>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</si>
  <si>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</si>
  <si>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</si>
  <si>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</si>
  <si>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</si>
  <si>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</si>
  <si>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</si>
  <si>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</si>
  <si>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</si>
  <si>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</si>
  <si>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</si>
  <si>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</si>
  <si>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</si>
  <si>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</si>
  <si>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</si>
  <si>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</si>
  <si>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</si>
  <si>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</si>
  <si>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</si>
  <si>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</si>
  <si>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</si>
  <si>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</si>
  <si>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</si>
  <si>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</si>
  <si>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</si>
  <si>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</si>
  <si>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No. de evaluaciones a la aprehensión del código de integridad realizadas</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</si>
  <si>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</si>
  <si>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</si>
  <si>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</si>
  <si>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</si>
  <si>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</si>
  <si>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</si>
  <si>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</si>
  <si>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</si>
  <si>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</si>
  <si>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</si>
  <si>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Divulgación del mapa de riesgos  de  gestión y de corrupción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</si>
  <si>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</si>
  <si>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</si>
  <si>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</si>
  <si>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</si>
  <si>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</si>
  <si>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</si>
  <si>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</si>
  <si>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</si>
  <si>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</si>
  <si>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</si>
  <si>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</si>
  <si>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Porcentaje de elaboración de los flash informativo disciplinario</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</si>
  <si>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</si>
  <si>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</si>
  <si>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</si>
  <si>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</si>
  <si>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</si>
  <si>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</si>
  <si>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</si>
  <si>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</si>
  <si>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</si>
  <si>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</si>
  <si>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</si>
  <si>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</si>
  <si>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</si>
  <si>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</si>
  <si>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</si>
  <si>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</si>
  <si>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</si>
  <si>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</si>
  <si>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</si>
  <si>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</si>
  <si>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</si>
  <si>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</si>
  <si>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</si>
  <si>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</si>
  <si>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</si>
  <si>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</si>
  <si>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</si>
  <si>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</si>
  <si>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</si>
  <si>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</si>
  <si>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</si>
  <si>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</si>
  <si>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</si>
  <si>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</si>
  <si>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</si>
  <si>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</si>
  <si>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</si>
  <si>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</si>
  <si>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</si>
  <si>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</si>
  <si>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</si>
  <si>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</si>
  <si>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</si>
  <si>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</si>
  <si>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</si>
  <si>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</si>
  <si>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</si>
  <si>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</si>
  <si>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</si>
  <si>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</si>
  <si>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</si>
  <si>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</si>
  <si>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</si>
  <si>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</si>
  <si>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</si>
  <si>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</si>
  <si>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</si>
  <si>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</si>
  <si>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</si>
  <si>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</si>
  <si>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</si>
  <si>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</si>
  <si>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</si>
  <si>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</si>
  <si>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</si>
  <si>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</si>
  <si>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</si>
  <si>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</si>
  <si>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</si>
  <si>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</si>
  <si>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</si>
  <si>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</si>
  <si>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</si>
  <si>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</si>
  <si>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</si>
  <si>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</si>
  <si>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</si>
  <si>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</si>
  <si>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</si>
  <si>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</si>
  <si>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</si>
  <si>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</si>
  <si>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</si>
  <si>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</si>
  <si>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</si>
  <si>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</si>
  <si>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</si>
  <si>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</si>
  <si>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</si>
  <si>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</si>
  <si>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</si>
  <si>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</si>
  <si>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</si>
  <si>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</si>
  <si>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</si>
  <si>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</si>
  <si>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</si>
  <si>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</si>
  <si>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</si>
  <si>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</si>
  <si>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</si>
  <si>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</si>
  <si>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</si>
  <si>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</si>
  <si>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</si>
  <si>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</si>
  <si>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</si>
  <si>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</si>
  <si>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</si>
  <si>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</si>
  <si>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</si>
  <si>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</si>
  <si>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</si>
  <si>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</si>
  <si>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</si>
  <si>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</si>
  <si>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</si>
  <si>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</si>
  <si>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x</t>
  </si>
  <si>
    <t>Mantener 6500 seguidores en la cuenta @AMBcorresponsal y 7000 en la cuenta Soy #CorresponsalAmbiental
200 actividades de educación ambiental realizadas por medio de las TIC´s</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</si>
  <si>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</si>
  <si>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</si>
  <si>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</si>
  <si>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</si>
  <si>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</si>
  <si>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</si>
  <si>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</si>
  <si>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</si>
  <si>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</si>
  <si>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 xml:space="preserve">5 nuevos datos abiertos gestionados en la plataforma Distrital y Nacional. 
46 datasets mantenidos y actualizados en la plataforma Distrital y Nacional. </t>
  </si>
  <si>
    <t>1.  Diagnóstico</t>
  </si>
  <si>
    <t>2.  Implementación</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</si>
  <si>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</si>
  <si>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</si>
  <si>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</si>
  <si>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No. de estrategia cumplida al 100% y socializada de racionalización en el 2021 / No. de estrategia de racionalización establecidas para su socialización para el 2021 ) x 100</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</si>
  <si>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</si>
  <si>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</si>
  <si>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</si>
  <si>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</si>
  <si>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</si>
  <si>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</si>
  <si>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</si>
  <si>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</si>
  <si>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</si>
  <si>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</si>
  <si>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</si>
  <si>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</si>
  <si>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</si>
  <si>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</si>
  <si>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</si>
  <si>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</si>
  <si>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</si>
  <si>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</si>
  <si>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</si>
  <si>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</si>
  <si>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</si>
  <si>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30% de cumplimiento y avance en los lineamientos de la Resolución MINTIC No. No. 1519 de 2020</t>
  </si>
  <si>
    <t>Porcentaje de adecuación del portal web de la SDA, de acuerdo con los nuevos lineamientos y guías de estandarización de MinTIC</t>
  </si>
  <si>
    <t>AVANCE</t>
  </si>
  <si>
    <t>EVIDENCIA Y RUTA DE UBICACIÓN</t>
  </si>
  <si>
    <t>RESULTADO DEL INDICADOR</t>
  </si>
  <si>
    <t>SEGUIMIENTO SEGUNDA LÍNEA DE DEFENSA
I TRIMESTRE (enero - marzo 2021)
(Dirección de Planeación y Sistemas de Información Ambiental)</t>
  </si>
  <si>
    <r>
      <t xml:space="preserve">SEGUIMIENTO PRIMER TRIMESTRE VIGENCIA 2021 
PLAN ANTICORRUPCIÓN Y DE ATENCIÓN AL CIUDADANO
SECRETARÍA DISTRITAL DE AMBIENTE
</t>
    </r>
    <r>
      <rPr>
        <b/>
        <sz val="11"/>
        <color theme="1"/>
        <rFont val="Arial"/>
        <family val="2"/>
      </rPr>
      <t>Versión 1 (publicado 30-01-2021)</t>
    </r>
  </si>
  <si>
    <t>DESCRIPCIÓN DEL AVANCE</t>
  </si>
  <si>
    <t>GRADO DE CUMPLIMIENTO</t>
  </si>
  <si>
    <t>El grupo de gestores de integridad diseñó y formuló el plan de gestión de integridad de la SDA para la vigencia 2021, enmarcado en el Programa de Gestión de Integridad de la SDA, donde el desarrollo del contenido de sus ejes y componentes se armonizaron con la formulación del Plan de Acción de la vigencia 2021; de este modo se formuló dicho plan enmarcado en el proyecto de inversión 7699, con un presupuesto inicial asignado de 20 millones y un total de 11 actividades comprendidas en cada uno de los ejes o componentes: Comunicación, afianzamiento de valores y principios de Integridad institucionales, Articulación Institucional e Interinstitucional, Fortalecimiento de la gestión de Integridad en la entidad, teniendo en cuenta la Guía para la Implementación del Código de Integridad del DC y el Decreto 118 de 2018. 
Este plan fue aprobado en la sesión No. 1 del Comité institucional de Gestión y Desempeño de la SDA, en el marco de la aprobación del Plan de acción integrado Institucional y los planes que lo integran.</t>
  </si>
  <si>
    <t>https://drive.google.com/drive/folders/1Qb-ZhHc6QmNfby72-7okfqd8znw72Xxv?usp=sharing</t>
  </si>
  <si>
    <t>OAB: 75,54%
ORARBO: 74,58%</t>
  </si>
  <si>
    <t>Mediante las acciones de administración integral, se alcanzó un porcentaje de actualización del 75,54% con 466 indicadores disponibles en el OAB, y en el ORARBO una actualización del 74,58%, con 59 indicadores del Distrito Capital disponibles, con corte a marzo 2021.</t>
  </si>
  <si>
    <t>www.ambientebogota.gov.co</t>
  </si>
  <si>
    <t>5 contratos con cláusula de conflicto de intereses /5 Apoderados Judiciales/*100
=5/5*100
100%</t>
  </si>
  <si>
    <r>
      <rPr>
        <b/>
        <sz val="11"/>
        <color theme="1"/>
        <rFont val="Arial"/>
        <family val="2"/>
      </rPr>
      <t xml:space="preserve">Unidad Compartida Drive Dirección Legal Ambiental: </t>
    </r>
    <r>
      <rPr>
        <sz val="11"/>
        <color theme="1"/>
        <rFont val="Arial"/>
        <family val="2"/>
      </rPr>
      <t xml:space="preserve">"Reporte PAAC 2021"
</t>
    </r>
    <r>
      <rPr>
        <u/>
        <sz val="11"/>
        <color theme="8" tint="-0.249977111117893"/>
        <rFont val="Arial"/>
        <family val="2"/>
      </rPr>
      <t xml:space="preserve">https://docs.google.com/spreadsheets/d/1DH49K1qz5y9vy3ufTmCk0S0WjUSNi3XN/edit#gid=1910405506 </t>
    </r>
  </si>
  <si>
    <t>Con las redes de Corresponsal Ambiental de Facebook y Twitter, se ha venido realizando publicaciones, menciones, RT y me gusta. Actualmente en la cuenta:
1.  @AMBcorresponsal es la cuenta de Twiter  con 6508 seguidores con corte al 30 de agosto de 2020. 
2. Facebook: El aumento en las estadísticas de la cuenta de Soy #CorresponsalAmbiental tiene un total de seguidores de la página de 7879.
3. Instagram: Total seguidores a la fecha: 514
Anexo se remite informe con el comportamiento de las redes sociales.
Durante este periodo, se realizaron 139 actividades de educación ambiental por medio de las TIC´s, con una participación de 4.016 ciudadanos. Se desarrollaron acciones de educación ambiental por medio de plataformas virtuales de libre acceso por la página web de la entidad y por solicitudes formales de diferentes sectores, con especial énfasis en la s temáticas de Biodiversidad y Cambio Climático. Así mismo se desarrollaron acciones con colegios, empresas, entidades nacionales y distritales, por medio de diferentes plataformas virtuales. Se hizo conmemoración de la "Hora del Planeta".  Los registros documentales de estas actividades reposan la  Unidad Compartida OPEL, archivos 2021, https://drive.google.com/drive/u/1/shared-drives</t>
  </si>
  <si>
    <t>Ver anexo - Actividad F18 - 1. Registro redes sociales
Ver anexo - Actividad F18 - 2, Actividades de educación TIC (estos soportes son ejemplos, los demás soportes reposan en la unidad compartida de la OPEL https://drive.google.com/drive/u/1/shared-drives)</t>
  </si>
  <si>
    <t>Durante este periodo se programaron y ejecutaron 101 actividades de participación ciudadana donde se contó con la participación de  15.280 personas.  Esta participación se desarrolló en el marco de las 20 Comisiones Ambientales Locales, donde se trabajó conjuntamente con la comunidad y las Alcaldías Locales en la presentación de los proyectos a ejecutarse en los próximos meses, en el cumplimiento del Plan de Desarrollo Local. Así mismo, en las actividades desarrolladas para el abordaje de las situaciones ambientales presentes en las áreas aledañas al Plan Parcial El Edén - El descanso, la estructura ecológica principal de los Cerros Orientales, el manejo de residuos sólidos en las áreas de influencia de los Portales Sur y Américas y la afectación de los cuerpos de agua por inadecuada disposición de residuos en los sumideros de aguas lluvias, en el área comercial de San Victorino. Los registros documentales de estas actividades reposan la  Unidad Compartida OPEL, archivos 2021, https://drive.google.com/drive/u/1/shared-drives
Por otra parte, se ejecutaron 1.105 actividades de educación ambiental  donde se contó con la participación de 62.160 personas.   En consideración de las medidas de aislamiento social inteligente por prevención al virus SARS-coV-2 y su enfermedad asociada COVID-19, se desarrollaron acciones de educación ambiental en las 5 aulas ambientales y en las 20 localidades del D.C. por medio de plataformas virtuales de libre acceso por la página web de la entidad y por solicitudes formales de diferentes sectores sociales, académicos y organizacionales, especialmente de grupos organizados, instituciones educativas, entidades y empresas.  Así mismo, se desarrollaron actividades de manera presencial dentro del Parque Ecológico Distrital de Humedal Santa María del Lago y en el marco del Convenio 073 de 019 . Se continuaron los recorridos por los senderos de los humedales de forma presencial, teniendo en cuenta las inscripciones y los protocolos para dicho ejercicio, además de acciones de sensibilización en torno al cuidado de los cerros orientales en Monserrate.   Los registros documentales de estas actividades reposan la  Unidad Compartida OPEL, archivos 2021, https://drive.google.com/drive/u/1/shared-drives</t>
  </si>
  <si>
    <t>Durante este trimestre se trabajó conjuntamente con la comunidad en la formulación de los Planes de Acción de la instancia para la vigencia 2021.</t>
  </si>
  <si>
    <t>Ver anexo - Actividad F20 Acta de la CAL de algunas localidades. Los demás registros reposan en la unidad compartida de la OPEL https://drive.google.com/drive/u/1/shared-drives)</t>
  </si>
  <si>
    <t>http://www.ambientebogota.gov.co/web/transparencia/plan-anticorrupcion-y-de-atencion-al-ciudadano/-/document_library_display/yTv5/view/10867441</t>
  </si>
  <si>
    <t>Se realizó la consolidación y publicación del mapa de riesgos en la pagina Web.
En el mes de abril se tiene programada la segunda divulgación teniendo en cuenta la actualización de algunos riesgos por proceso.</t>
  </si>
  <si>
    <t>Ubicación de los soportes: Unidad Compartida OAC, archivos 2021, indicadores
-igualmente, en la plataforma isolución, en los indicadores de gestión reportados mensualmente por la OAC</t>
  </si>
  <si>
    <t>Se continuo realizando la operación y mantenimiento del portal web con sus mecanismos de accesibilidad que ya tiene para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Una vez se lance el nuevo portal, se van a ir incluyendo los mecanismos para que la población en condición de discapacidad puedan acceder a los contenidos publicados en la nueva página web.</t>
  </si>
  <si>
    <t>6 planes de acción aprobados con la participación de la ciudadanía</t>
  </si>
  <si>
    <t>CUMPLIENDO</t>
  </si>
  <si>
    <r>
      <t xml:space="preserve">El proceso de Gestión Jurídica ha implementado dos acciones con el propósito de reducir la probabilidad de materialización del Riesgo:
1. Para la elaboración de los contratos vigencia 2021, el Director Legal Ambiental y la Coordinadora del Grupo de Procesos Judiciales, solicitaron al enlace contractual O10"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t>
    </r>
    <r>
      <rPr>
        <sz val="11"/>
        <color theme="1"/>
        <rFont val="Arial"/>
        <family val="2"/>
      </rPr>
      <t xml:space="preserve">". 
2. En los informes mensuales de actividades tramitados para las cuentas de cobro, los apoderados judiciales reportaron por escrito el cumplimiento de la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r>
  </si>
  <si>
    <t xml:space="preserve">Solicitud 2021IE66031
Respuesta 5067160
Se incluyó una clausula en 5 contratos de prestación de servicios realizados a los apoderados judiciales, en la cual se debe manifestar al supervisor del contrato cualquier conflicto de intereses, existente o sobreviniente, en el que se encuentre incurso en relación con los procesos judiciales y extrajudiciales de toda índole, asignados a su cargo. Así mismo, en los informes mensuales presentados por los apoderados judiciales, deben reportar por escrito el cumplimiento de esta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</si>
  <si>
    <t xml:space="preserve">https://docs.google.com/spreadsheets/d/1DH49K1qz5y9vy3ufTmCk0S0WjUSNi3XN/edit#gid=1910405506 </t>
  </si>
  <si>
    <t>Solicitud 2021IE66019
Respuesta 5067142
Se realizó la publicación del mapa de riesgos en la pagina Web, pendiente su divulgación, la cual indica el proceso esta programada para el mes de abril, teniendo en cuenta el actual proceso de actualización de algunos riesgos.</t>
  </si>
  <si>
    <t>https://docs.google.com/spreadsheets/d/1DH49K1qz5y9vy3ufTmCk0S0WjUSNi3XN/edit#gid=1910405506 
https://drive.google.com/drive/folders/1bpjw02Esflj9GPxXk0Q-YWK5V8OOy8wn?usp=sharing
https://drive.google.com/drive/folders/1q1OR_maADk6QBfXD-jYNP54QhrmWd4uo?usp=sharing
https://drive.google.com/drive/folders/1jmxtAdbcbZX0fMuLW_EWDZzzcDl3_CYf?usp=sharing</t>
  </si>
  <si>
    <t>Memorando SDA No. 2021IE53843 de fecha 23 de marzo de 2021 comunicado a todo el equipo directivo de la entidad.</t>
  </si>
  <si>
    <t>Respuesta 2021IE63474.
Solicitud 2021IE66072
La Oficina de control interno realizó seguimiento y evaluación de la Gestión de los Riesgos de Corrupción y de Gestión del periodo comprendido entre Septiembre – Diciembre 2020, realizando un informe de monitorio comunicado con memorando 2021IE08732 del 18 de enero de 2021.
Presentó dicho informe de resultados al Comité Institucional de Coordinación de Control Interno-CICCI en su sesión #1 del 29 de enero de 2021.
Y publicó dicho informe en la sesión de transparencia y acceso de información en el componente del PAAC en la página Web.</t>
  </si>
  <si>
    <t>2021IE08732_tercer informe PAAC y riesgos 2020
ACTA DE REUNION No. 01  - COMITE  CICCI
Pantallazo publicación III-2020
https://drive.google.com/drive/folders/1U8M5tljZ4FzBjW-bIiJgLuaLITXk7WHl?usp=sharing</t>
  </si>
  <si>
    <t>CUMPLIDO</t>
  </si>
  <si>
    <t>Solicitud 2021IE66019
Respuesta 5067142
Se realizó matriz de Priorización de Trámites 2021, el cual fue enviado por la Secretaría General para la caracterización de trámites u OPAS del Distrito CAPITAL. Para elaborar la matriz de priorización se realizaron varias reuniones con las dependencias intervinientes en los tramites de la SDA.</t>
  </si>
  <si>
    <t>Se ejecuta el Plan de Comunicaciones 2021 a partir de dos líneas estratégicas: organizacional e interna y externa e informativa y hace seguimiento de manera mensual. A continuación se relacionan las actividades realizadas durante enero a marzo correspondiente a cada línea. 
1. Línea de comunicación organizacional e interna.
Carteleras digitales: Durante este periodo se realizó la publicación de 212 contenidos en las carteleras digitales de la entidad.
Correo institucional: Se enviaron 177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8 fondos de pantalla en los computadores de la Secretaría de Ambiente. 
2. Línea de comunicación externa e informativa
Comunicados de prensa: Se elaboraron 104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768 registros (total de noticias logradas) en medios masivos de comunicación en todas sus plataformas (radio, prensa, televisión e internet), como resultado de la gestión free press de la OAC.
Ruedas de prensa y acompañamientos: Se realizaron 19 acompañamientos y 3 ruedas de prensa.
Redes Sociales: En las redes sociales de la entidad, durante este periodo los resultados fueron: 1643 nuevos seguidores en Twitter; en Facebook 2515 nuevos seguidores; en Instagram 2.264 y 11224756 visualizaciones de los videos institucionales en el canal de YouTube.
Página Web: Durante este tiempo en la página web de la Secretaría Distrital de Ambiente www.ambientebogota.gov.co se realizaron 205 publicaciones nuevas y 60 actualizaciones de información.
Piezas divulgativas y virtuales: En este periodo se diseñaron y publicaron 489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128 contenidos audiovisuales distribuidos así: 108 videos y 20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(30): #DistritoSilvestre (externa), #SOSTingua (externa), #BogotáEsImparable (externa), #LibresYEnCasa (externa), #LaBasuraNoEsBasura (interna y externa), #CuidemosABogotá (externa), #UnidosPorUnNuevoAire (externa), Campaña ¡En la SDA elegimos bien! (interna). Campaña ¡En la SDA elegimos bien! (interna), SuperSegurito (interna), En la SDA le decimos NO al acoso laboral (interna), #MenosIncendiosMásVida (externa), #SOSTingua (externa), #DistritoSilvestre (externa), #MisiónHumedales (externa), #MujeresDeAmbiente (externa), #LibresYEnCasa (externa), #LaBasuraNoEsBasura (externa), #UnidosPorUnNuevoAire (externa), #LaReservaSeConsolida (externa), #BogotáCrecimientoVerde (externa). Campaña ¡En la SDA elegimos bien! – Trivias (interna), Campaña En la SDA le decimos NO al ambiente (interna), #MujeresDeAmbiente (externa), #BogotáCrecimientoVerde (externa), #DistritoSilvestre (externa), #UnidosPorUnNuevoAire (externa), #HogarNuevoHogar (externa), #NoUsoPalma (externa), #LibresYEnCasa (externa).
Celebraciones (15): Apagón Ambiental (externa), Día Mundial de la Educación Ambiental (interna y externa), Día Mundial por la Reducción de las Emisiones de CO2 (interna y externa). Apagón Ambiental (externa e interna), Día Mundial de los Humedales (interna y externa), Día Mundial de la movilidad sostenible (interna), Día Mundial de la Energía (externa). Día Mundial de la Vida Silvestre (interna y externa), Día Mundial de la Eficiencia Energética (interna y externa), Día Internacional de los Derechos de las Mujeres (interna y externa), Apagón Ambiental (interna y externa), Día del Hombre (Interna), Día Mundial del Agua (interna y externa), Hora del Planeta (interna y externa),  Día Mundial del Clima (externa
Eventos (16): Transmisión en vivo sobre separación en la fuente, rueda de prensa – campaña La Basura No Es Basura, transmisión en vivo sobre salud ambiental, Diálogo abierto – Construcción avenida Guayacanes, evento virtual del Día Mundial de la Educación Ambiental ): Celebración Día Mundial de los Humedales (presencial), Transmisión en vivo - Lanzamiento Misión Humedales (virtual), Recorrido Bogotá-Soacha (presencial), Recorrido sendero Guadalupe -Aguanoso (presencial). Liberación en el Día Mundial de la Vida Silvestre, Entrega huertas en el Alto Fucha, Recorrido borde urbano-rural de Ciudad Bolívar, Presentación del nuevo Centro de Atención y Valoración de Flora y Fauna Silvestre, Liberación de aves migratorias en humedal Jaboque, Firma pacto “Recuperemos el valor del agua”, Transmisión en vivo: cómo hacer un ramo de Semana Santa con Amero.</t>
  </si>
  <si>
    <t>Solicitud 2021IE66067
Respuesta  2021IE68955
La Oficina Asesora de Comunicaciones diseño y viene ejecutando el Plan de Comunicaciones 2021, el cual incluye socialización y divulgación de la gestión institucional e información de interés, mediante dos líneas estratégicas: organizacional e interna y externa e informativa y hace seguimiento de manera mensual.</t>
  </si>
  <si>
    <t>2021IE68955
Unidad Compartida OAC</t>
  </si>
  <si>
    <t>Con corte a marzo de 2021 el proceso reporta un nivel de actualización del OAB del 75,54% y la meta es llegar al 95% de actualización y del ORARBO un porcentaje de actualización de 74,58% a marzo de 2021 y la meta es alcanzar el 80% del ORARBO al finalizar la vigencia 2021.</t>
  </si>
  <si>
    <t>CUMPLIDA</t>
  </si>
  <si>
    <t>https://drive.google.com/drive/u/1/shared-drives)</t>
  </si>
  <si>
    <t xml:space="preserve"> https://drive.google.com/drive/u/1/shared-drives
  https://drive.google.com/drive/u/1/shared-drives</t>
  </si>
  <si>
    <t>Solicitud 2021IE66029
Respuesta  2021IE68141
Se vienen desarrollando los procesos de participación y las actividades de educación ambiental: se realizaron 101 actividades de participación ciudadana donde se contó con la participación de  15.280 personas; y se ejecutaron 1.105 actividades de educación ambiental  donde se contó con la participación de 62.160 personas.</t>
  </si>
  <si>
    <t>Solicitud 2021IE66029
Respuesta  2021IE68141
Se ha avanzado en la formulación de 6 planes de acción de la Comisión Ambiental Local  - CAL  con la participación y aprobación de la ciudadanía, líderes y organizaciones ambientales.</t>
  </si>
  <si>
    <t xml:space="preserve"> https://drive.google.com/drive/u/1/shared-drives)</t>
  </si>
  <si>
    <t>NO HUBO AVANCE</t>
  </si>
  <si>
    <t xml:space="preserve"> El seguimiento al plan de gestión de integridad de la SDA de la vigencia 2021 es cuatrimestral, por lo tanto se hará al finalizar el mes de abril, para entrega a comienzos del mes de mayo de 2021</t>
  </si>
  <si>
    <t>Durante el primer trimestre de 2021, se llevaron a cabo 5 entrenamientos en las siguientes temáticas: paz y salvo, hidrocarburos 1, hidrocarburos 2, cites y no cites, registro libro de operaciones. Estas capacitaciones se realizan con el fin que los servidores estén cualificados y puedan brindar un servicio confiable y de calidad, acorde con la Política Pública Distrital de Servicio a la Ciudadanía, el cual se ve reflejado en el nivel de percepción ciudadana</t>
  </si>
  <si>
    <t xml:space="preserve">Durante el primer trimestre de 2021, se llevó a cabo seguimiento a 4.556 PQR´S registradas ante la Entidad, así: 1.226 en enero, 1.578 en febrero y 1.752 en marzo.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2021, el 20,3% recibió respuesta dentro de los términos de ley,  el 0,3% fuera de términos y el 79,3% sin respuesta y se encuentra en termino para dar respuesta . </t>
  </si>
  <si>
    <t>Esta actividad se reporta cuatrimestral, dado que el informe del Defensor del ciudadano se realiza con corte a 30 de abril</t>
  </si>
  <si>
    <t>Dado que la periodicidad del seguimiento del plan de gestión de integridad es cuatrimestral, esta actividad será monitoreada en el siguiente periodo</t>
  </si>
  <si>
    <t>NA</t>
  </si>
  <si>
    <t>Solicitud 2021IE66019
Respuesta 5067142
Durante el primer trimestre de 2021, no se han realizado, convocado o invitado a la SDA a participar en Ferias de Servicio al ciudadano, debido a la emergencia sanitaria producto del problema de salud publica.</t>
  </si>
  <si>
    <t>https://drive.google.com/drive/folders/1qaIilcdbtAs2-83LjF-yzuF4dqKMq-WL</t>
  </si>
  <si>
    <t>Solicitud 2021IE66019
Respuesta 5067142
El grupo disciplinarios de la Subsecretaria ha realizado 3 flash informativos disciplinario, correspondiente a cada mes, los cuales son socializados a través de correo electrónico institucional con temas sobre principios y normas rectoras de la ley disciplinaria ( Ley 734 de 2002 y Ley 1952 de 2019)</t>
  </si>
  <si>
    <t>https://drive.google.com/drive/folders/1M5PwvM8vLGPU7-JFU9hLId6IjnuVst-5</t>
  </si>
  <si>
    <t>https://drive.google.com/drive/folders/1ozYjtCb8oBP_4YrAgI9O5k4XP-0Ap-SS</t>
  </si>
  <si>
    <t>Solicitud 2021IE66019
Respuesta 5067142
En el primer trimestre realizaron 16 visitas de seguimiento al servicio prestado en los CADES donde presta atención presencial de la SDA, cumpliendo con más de lo previsto que eran  4 visitas de seguimiento en el primer cuatrimestre y 11 en total para la vigencia. No obstante esta actividad es permanente durante la vigencia y esta programada para realizar en los siguientes cuatrimestres.</t>
  </si>
  <si>
    <t xml:space="preserve">Solicitud 2021IE66019
Respuesta 5067142
Durante el primer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</si>
  <si>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https://drive.google.com/drive/folders/1WuuTszdYFu96fFdDKJeDKA4My2NaVRkI?usp=sharing</t>
  </si>
  <si>
    <t>La Subsecretaria General y de Control Disciplinario en cabeza del Dr. Julio Cesar Pulido Puerto, han realizado y remitido por correo institucional un flash informativos disciplinarios mensual.</t>
  </si>
  <si>
    <t>https://drive.google.com/drive/folders/1LHA-9UmKYc_UVM-AU0nbyVd5SOt9aqbp</t>
  </si>
  <si>
    <t>Informes de gestión peticiones ciudadanas, grupos de valor y entes de control mensual
https://drive.google.com/drive/folders/1LHA-9UmKYc_UVM-AU0nbyVd5SOt9aqbp</t>
  </si>
  <si>
    <t xml:space="preserve">Solicitud 2021IE66019
Respuesta 5067142
Se ha realizado  seguimiento a la oportunidad de las 4.556 PQRSF allegadas a la entidad en el primer trimestre, generando alarmas semanales, las cuales fueron enviadas a los líderes y enlaces de PQR´S de las diferentes dependencias con el propósito de minimizar las respuestas fuera de término. De acuerdo con lo anterior, se han realizado los informes del mes de enero y febrero comunicados por memorando interno (2021IE35351 y 2021IE56586) y publicados en la página web en la sección http://ambientebogota.gov.co/web/sda/seguimiento-a-quejas-y-soluciones/-/document_library_display/SO9f/view/10871313. El informe del mes de marzo esta en revisión y aprobación para su posterior socialización. </t>
  </si>
  <si>
    <t>100% de los PQRSF que ingresan a la entidad con seguimiento semanal.
2 informes de la gestión y a la atención de las PQRSF realizado y publicado (enero, febrero)</t>
  </si>
  <si>
    <t xml:space="preserve">
https://drive.google.com/drive/folders/1JNy8vOpuSM670yDF5c1-dCyWMS6MPBGZ</t>
  </si>
  <si>
    <t>https://drive.google.com/drive/folders/1R1YA1qs3DrJ86pA9-93tA-r_JqRiBkh4</t>
  </si>
  <si>
    <t xml:space="preserve">Solicitud 2021IE66019
Respuesta 5067142
Se ha medido el porcentaje de satisfacción del servicio prestado por el grupo servicio a la ciudadanía, mediante la aplicación de 6.147 encuestas a través de los canales de atención: presencial (577), telefónico (5158) y virtual (412), en los cuales se alcanzó en promedio en los 3 meses un porcentaje de 96,6% de satisfacción. Aunque la meta es mantener un 98% de satisfacción de atención en la sala de Servicio a la Ciudadanía y vía telefónica, esta meta es para un promedio cuatrimestral, por lo cual se monitoreará en el siguiente periodo, cuando se completen los cuatro meses.
</t>
  </si>
  <si>
    <t>Informe de seguimiento pasivos comunicado con memorando 2021IE53843</t>
  </si>
  <si>
    <t>Respuesta 2021IE63474
Solicitud 2021IE66072 
De conformidad con el Plan anual de auditorías aprobado para la vigencia 2021, la Oficina de Control realizó seguimiento al estado de las reservas presupuestales, pasivos
exigibles y Plan de sostenibilidad contable con fecha de corte a 28/02/2021, cuyos resultados fueron comunicados con 2021IE53843 del 24 de marzo de 2021.</t>
  </si>
  <si>
    <t>https://drive.google.com/drive/folders/1QE_SVkg0B3ZMgjMxkhdkcWP-wT6iovsl</t>
  </si>
  <si>
    <t>Dado que el informe del Defensor del ciudadano se realiza con corte a 30 de abril y mes vencido, esta actividad será monitoreada en el siguiente periodo.</t>
  </si>
  <si>
    <t>https://drive.google.com/drive/folders/1BOW1r8ACzZ3AoL-CZ7PjpRTQChWNJdjq</t>
  </si>
  <si>
    <t>Durante el primer trimestre 2021 la entidad recibió y tramitó el 100% de las solicitudes allegadas, es decir, 24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</si>
  <si>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</si>
  <si>
    <t>https://drive.google.com/drive/folders/1u7nAl_T9YmyuzXP4x4HjbZLbE8_K9ip-</t>
  </si>
  <si>
    <t>https://drive.google.com/drive/folders/1u7nAl_T9YmyuzXP4x4HjbZLbE8_K9ip-?usp=sharing</t>
  </si>
  <si>
    <t>https://drive.google.com/drive/folders/1lyb_DVPvw6-EZdMOj7kLW3aOf_dPaKkY</t>
  </si>
  <si>
    <t>Solicitud 2021IE66067
Respuesta 2021IE68955
Para dar cumplimiento y avance a la aplicación de los lineamientos contenidos en la Resolución MINTIC No. 1519 de 2020, se realizó un diagnóstico de los ítems requeridos frente a los implementados en el portal web de la SDA, con el fin de tener el estado de cada uno de estos lineamientos con las que debe cumplir e identificar lo que se encuentra ejecutado, lo que está por ejecutar y los responsables de cada uno.</t>
  </si>
  <si>
    <t>Se formuló el plan de gestión de integridad de la SDA para la vigencia 2021, el cual fue aprobado en la sesión No. 1 del Comité institucional de Gestión y Desempeño de la SDA y publicado en la página web de la SDA.</t>
  </si>
  <si>
    <t>Un Plan de gestión de Integridad SDA 2021 formulado y aprobado</t>
  </si>
  <si>
    <t>http://ambientebogota.gov.co/web/transparencia/plan-anticorrupcion-y-de-atencion-al-ciudadano/-/document_library_display/yTv5/view/10867439
https://drive.google.com/file/d/1rdiTs0_wzJRwPXVkx-Ii9-MdwGDP5J5z/view?usp=sharing
https://drive.google.com/file/d/1kI4lryfXCQJI9GnDDrocAWm_MGXqwp-5/view?usp=sharing</t>
  </si>
  <si>
    <t>Programado para el segundo cuatrimestre</t>
  </si>
  <si>
    <t>Programado para el tercer cuatrimestre</t>
  </si>
  <si>
    <t>Programado para el segundo y tercer cuatrimestre</t>
  </si>
  <si>
    <t>Programado para el  tercer cuatrimestre</t>
  </si>
  <si>
    <t>https://drive.google.com/drive/folders/1fDxOB-zj6HaagUdrd-R9W1N-Ppd7a3n7?usp=sharing</t>
  </si>
  <si>
    <t>Se inició ejecución del plan de gestión de integridad de la SDA para la vigencia 2021.</t>
  </si>
  <si>
    <t>https://drive.google.com/drive/folders/1G3I3_q-x245inrQK8fOaqUs-e5AzxS-m</t>
  </si>
  <si>
    <t>Solicitud 2021IE66019
Respuesta 506714
Se verificó reporte en el plan de acción del PI 7699, no obstante, no registra actividad alguna relacionada con el plan de integridad. Dado que la periodicidad del seguimiento del plan de gestión de integridad es cuatrimestral, esta actividad será monitoreada en el siguiente periodo</t>
  </si>
  <si>
    <t>ACTIVIDADES PROGRAMADAS</t>
  </si>
  <si>
    <t xml:space="preserve">ACTIVIVADES EJECUTADAS </t>
  </si>
  <si>
    <t>SEGUIMIENTO OCI</t>
  </si>
  <si>
    <t xml:space="preserve">El mapa de riesgos de corrupción 2021, fue publicado en su versión 1, en el mes de abril en la página web de SDA.
Como evidencia se cuenta con el documento que contiene el link de publicación.
http://www.ambientebogota.gov.co/web/transparencia/plan-anticorrupcion-y-de-atencion-al-ciudadano/-/document_library_display/yTv5/view/10867441
Según aclaración por parte del responsable de la activa manifiesta  “el actual proceso de actualización de algunos riesgos.”   Por esta razón no se encuentra la segunda publicación como indica la actividad.
</t>
  </si>
  <si>
    <t>Se evidencia bajo el  radicado de respuesta No    2021IE68141 contenidos en el aplicativo FOREST,  los documentos que dan cuenta de las activas ejecutadas en el cumplimento  de formular y hacer seguimiento de los planes de acción de la Comisión Ambiental Local  - CAL de las 20 localidades del D.C. con la participación de la ciudadanía, líderes y organizaciones ambientales. De acuerdo  a los soportes anexados solo se observan 3 planes de los 6 planes realizados con la participación y aprobación de la ciudadanía, líderes y organizaciones ambientales.</t>
  </si>
  <si>
    <t>La actividad comprendida en Hacer presencia institucional en ferias y eventos de servicio al ciudadano, organizadas por la Alcaldía Mayor de Bogotá y/o otras entidades. No se a cumplido debido a la emergencia sanitaria producto del problema de salud pública COVID 19.</t>
  </si>
  <si>
    <r>
      <t xml:space="preserve">Se evidencia en las bitácoras del primer trimestre de 2021 el cumplimiento </t>
    </r>
    <r>
      <rPr>
        <sz val="11"/>
        <color rgb="FF000000"/>
        <rFont val="Arial"/>
        <family val="2"/>
      </rPr>
      <t>los indicadores ambientales dispuestos en el observatorio ambiental de Bogotá-OAB  en 75,54% del 95 % planteado como meta    y del observatorio regional ambiental y de desarrollo sostenible del Río Bogotá-ORARBO en  74,58% de un 80% planteado como meta.</t>
    </r>
  </si>
  <si>
    <t>Se evidencia seguimiento   a la actividad  de Implementar acciones del  modelo de servicio al ciudadano para la SDA, acorde a los lineamientos dados por la Secretaria General, consignado en la  Matriz de seguimiento a la implementación del modelo de servicio, no se observa documentación que soporte acciones realizadas.</t>
  </si>
  <si>
    <t xml:space="preserve">Se evidencia 5 actas en físico    de las   actividades de entrenamiento a los servidores del grupo servicio a la ciudadanía, en cumplimiento a la política distrital de servicio al ciudadano, realizadas  en el primer trimestre de 2021.  </t>
  </si>
  <si>
    <r>
      <t xml:space="preserve">Se evidencia la realización  de los informes de evaluación </t>
    </r>
    <r>
      <rPr>
        <sz val="11"/>
        <color rgb="FF000000"/>
        <rFont val="Arial"/>
        <family val="2"/>
      </rPr>
      <t>mensual de la oportunidad de respuesta de las PQRSF públicas en el aplicativo FOREST bajo radicados  con números 2021IE35351 y 2021IE56586  equivalentes a los meses de enero y febrero, faltante el informe del mes de marzo que  está en revisión y aprobación para su posterior socialización</t>
    </r>
  </si>
  <si>
    <r>
      <t>Se evidencia la realización de  la medición d</t>
    </r>
    <r>
      <rPr>
        <sz val="11"/>
        <color rgb="FF000000"/>
        <rFont val="Arial"/>
        <family val="2"/>
      </rPr>
      <t>el porcentaje de satisfacción del servicio prestado por el grupo servicio a la ciudadanía, mediante la aplicación de una encuesta de percepción a una muestra del 40% de los usuarios atendidos por los canales presencial y telefónico de la SDA, cabe resaltar que no se está cumpliendo con lo establecido en la  meta   el cual es de mantener el 98 % de satisfacción, el promedio del primer trimestre fue del 96,6%.</t>
    </r>
  </si>
  <si>
    <r>
      <t xml:space="preserve">Se evidencia bajo memorando No </t>
    </r>
    <r>
      <rPr>
        <sz val="11"/>
        <color rgb="FF000000"/>
        <rFont val="Arial"/>
        <family val="2"/>
      </rPr>
      <t>2021IE53843  el seguimiento realizado para el cuatrimestre con referencia al estado de las reservas presupuestales, pasivos</t>
    </r>
  </si>
  <si>
    <t>Se evidencia la realización de  asignación y seguimiento a las solicitudes de acceso a la información. De un 100%  como se observo en los informes generados mensualmente y publicados en el  siguiente link   http://ambientebogota.gov.co/web/transparencia/2021.</t>
  </si>
  <si>
    <r>
      <t xml:space="preserve">se evidencia incumpliendo  en el desarrollo de la actividad  referente a </t>
    </r>
    <r>
      <rPr>
        <sz val="11"/>
        <color rgb="FF000000"/>
        <rFont val="Arial"/>
        <family val="2"/>
      </rPr>
      <t>Desarrollar e implementar criterios de accesibilidad en el nuevo portal web de la SDA. Dado a que 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r>
  </si>
  <si>
    <t>Diseñar y formular el plan de gestión de integridad de la SDA, para la vigencia 2021, en el mes de enero  en la página web de SDA. Como evidencia se cuenta con el documento que contiene el link de publicación. http://ambientebogota.gov.co/web/transparencia/plan-anticorrupcion-y-de-atencion-al-ciudadano/-/document_library_display/yTv5/view/10867439.</t>
  </si>
  <si>
    <t>No se  cuenta con evidencia física de las reuniones realizadas  autocontrol y autoevaluación realizadas por la diferentes áreas de SDA,  en el enlace https://docs.google.com/spreadsheets/d/1DH49K1qz5y9vy3ufTmCk0S0WjUSNi3XN/edit#gid=1910405506 aportado por el responsable de la actividad se observa dos acta de las tres actividades realizadas por  los procesos de Gestión Administrativa, Talento Humano, Gestión Documental. La Oficina de Control Interno, por su parte, cuenta con las actas de las reuniones de autocontrol desarrolladas durante los meses de enero, febrero, marzo y abril de 2021.</t>
  </si>
  <si>
    <t>Mediante radicado No. 2021IE08732 del 18 de enero de 2021 se realizó la evaluación del Plan Anticorrupción y de Atención al Ciudadano y de los mapas de riesgo del tercer cuatrimestre de 2020. 
El informe se encuentra publicado en el enlace http://www.ambientebogota.gov.co/web/transparencia/reportes-de-control-interno/-/document_library_display/Jkr8/view/10867413</t>
  </si>
  <si>
    <t>Se evidenció la realización  de priorización de los tramites y /o servicios que sean objeto de racionalización durante la vigencia 2021  mediante el enlace https://drive.google.com/drive/folders/1JNy8vOpuSM670yDF5c1-dCyWMS6MPBGZ  se observa actas de reuniones realizadas  entre áreas realizadas, la matriz de priorización  de tramites y listado de tramites SUIT.</t>
  </si>
  <si>
    <t>Se evidencia con soportes físicos los  memorandos  realizados en  el primer trimestre del año 2021 entre las áreas de SDA, con referencia a los avances  para la construcción de la  estrategia de racionalización de los  trámites y/o servicios priorizados durante la vigencia 2021 no se observa acta de las asistencia a las pruebas piloto.</t>
  </si>
  <si>
    <r>
      <t xml:space="preserve">Se evidencia el cumpliendo    del 100%  de las </t>
    </r>
    <r>
      <rPr>
        <sz val="11"/>
        <color rgb="FF000000"/>
        <rFont val="Arial"/>
        <family val="2"/>
      </rPr>
      <t xml:space="preserve">visitas de seguimiento al servicio prestado en los diferentes puntos de atención presenciales de la SDA.  Realizas en el primer cuatrimestre de 2021. </t>
    </r>
  </si>
  <si>
    <t>No se presentaron avances relevantes durante el período de evaluación.</t>
  </si>
  <si>
    <t>Se vienen adelantando gestiones preliminares de coordinación para el inicio de las actividades del plan de integridad.</t>
  </si>
  <si>
    <t>•  Transparencia, acceso a la información pública y lucha contra la corrupción
•  Participación ciudadana en la gestión pública
•  Control Interno</t>
  </si>
  <si>
    <t>•  Participación Ciudadana en la gestión pública
•  Transparencia y Acceso a la Información Pública</t>
  </si>
  <si>
    <r>
      <t>3.</t>
    </r>
    <r>
      <rPr>
        <sz val="11"/>
        <color theme="1"/>
        <rFont val="Arial"/>
        <family val="2"/>
      </rPr>
      <t xml:space="preserve">   </t>
    </r>
    <r>
      <rPr>
        <b/>
        <sz val="11"/>
        <color theme="1"/>
        <rFont val="Arial"/>
        <family val="2"/>
      </rPr>
      <t>RENDICIÓN DE CUENTAS</t>
    </r>
  </si>
  <si>
    <r>
      <t>Se evidencia en  físico los flash</t>
    </r>
    <r>
      <rPr>
        <sz val="11"/>
        <color rgb="FF000000"/>
        <rFont val="Arial"/>
        <family val="2"/>
      </rPr>
      <t xml:space="preserve"> informativos disciplinarios realizados en el primer  trimestre de año en curso, con el  fin de dar a conocer a los servidores públicos a la SDA asuntos preventivos en materia disciplinaria, se observa  solo 2 flash de los tres realizados en cada mes.</t>
    </r>
  </si>
  <si>
    <r>
      <t>4.</t>
    </r>
    <r>
      <rPr>
        <sz val="11"/>
        <color theme="1"/>
        <rFont val="Arial"/>
        <family val="2"/>
      </rPr>
      <t xml:space="preserve">   </t>
    </r>
    <r>
      <rPr>
        <b/>
        <sz val="11"/>
        <color theme="1"/>
        <rFont val="Arial"/>
        <family val="2"/>
      </rPr>
      <t>ATENCIÓN AL CIUDADANO</t>
    </r>
  </si>
  <si>
    <r>
      <t>Dimensión 5:</t>
    </r>
    <r>
      <rPr>
        <sz val="11"/>
        <color theme="1"/>
        <rFont val="Arial"/>
        <family val="2"/>
      </rPr>
      <t xml:space="preserve"> Información y Comunicación
Dimensión 7: Control Interno</t>
    </r>
  </si>
  <si>
    <t>•  Transparencia y Acceso a la Información Pública
•  Gestión Documental
•  Control Interno</t>
  </si>
  <si>
    <t>•  Gestión estratégica del talento humano
•  Integridad
•  Control Interno</t>
  </si>
  <si>
    <r>
      <rPr>
        <sz val="11"/>
        <rFont val="Arial"/>
        <family val="2"/>
      </rPr>
      <t>Matriz de priorización  de tramites y acta de reunión entre áreas.</t>
    </r>
    <r>
      <rPr>
        <u/>
        <sz val="11"/>
        <color theme="10"/>
        <rFont val="Arial"/>
        <family val="2"/>
      </rPr>
      <t xml:space="preserve">
https://drive.google.com/drive/folders/1JNy8vOpuSM670yDF5c1-dCyWMS6MPBGZ</t>
    </r>
  </si>
  <si>
    <r>
      <rPr>
        <sz val="11"/>
        <rFont val="Arial"/>
        <family val="2"/>
      </rPr>
      <t>Acuerdo RUES</t>
    </r>
    <r>
      <rPr>
        <u/>
        <sz val="11"/>
        <color theme="10"/>
        <rFont val="Arial"/>
        <family val="2"/>
      </rPr>
      <t xml:space="preserve">
https://drive.google.com/drive/folders/1aLej40l0TmAoZHpnabOO6V6dAj8FSOLD</t>
    </r>
  </si>
  <si>
    <r>
      <rPr>
        <sz val="11"/>
        <rFont val="Arial"/>
        <family val="2"/>
      </rPr>
      <t>Acuerdo RUES</t>
    </r>
    <r>
      <rPr>
        <u/>
        <sz val="11"/>
        <color theme="10"/>
        <rFont val="Arial"/>
        <family val="2"/>
      </rPr>
      <t xml:space="preserve">
https://drive.google.com/drive/folders/1v_Lg9FF13cyN02GW7L133G0yQkT2q_2d</t>
    </r>
  </si>
  <si>
    <r>
      <rPr>
        <sz val="11"/>
        <rFont val="Arial"/>
        <family val="2"/>
      </rPr>
      <t>Respuesta SDP ODS Metas trazadoras
Matriz indicadores de ciudad y ODS - SDP
Acuerdo 067 de 2002</t>
    </r>
    <r>
      <rPr>
        <u/>
        <sz val="11"/>
        <color theme="10"/>
        <rFont val="Arial"/>
        <family val="2"/>
      </rPr>
      <t xml:space="preserve">
https://drive.google.com/drive/folders/1xd2KxIBo4OfWzqdeuiIyV7H89Yxu1mUS</t>
    </r>
  </si>
  <si>
    <r>
      <rPr>
        <sz val="11"/>
        <rFont val="Arial"/>
        <family val="2"/>
      </rPr>
      <t>2021IE36728</t>
    </r>
    <r>
      <rPr>
        <u/>
        <sz val="11"/>
        <color theme="10"/>
        <rFont val="Arial"/>
        <family val="2"/>
      </rPr>
      <t xml:space="preserve">
https://drive.google.com/drive/folders/1G3I3_q-x245inrQK8fOaqUs-e5AzxS-m</t>
    </r>
  </si>
  <si>
    <r>
      <rPr>
        <sz val="11"/>
        <rFont val="Arial"/>
        <family val="2"/>
      </rPr>
      <t>Autodiagnóstico</t>
    </r>
    <r>
      <rPr>
        <u/>
        <sz val="11"/>
        <color theme="10"/>
        <rFont val="Arial"/>
        <family val="2"/>
      </rPr>
      <t xml:space="preserve">
https://docs.google.com/spreadsheets/d/1i0qUNaFF5pRhXOysdvWcHLl-vOTcqUCkOxOzOUFozoo/edit#gid=0</t>
    </r>
  </si>
  <si>
    <t>AVANCE 
PORCENTUAL</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</si>
  <si>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</si>
  <si>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REPORTE PRIMERA LÍNEA DE DEFENSA
I TRIMESTRE (enero - marzo 2021)
(Responsable de la actividad - Líder de proceso)</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</si>
  <si>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</si>
  <si>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</si>
  <si>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Se verificaron 5 contratos de la Dirección Legal Ambiental suscritos con los abogados apoderados encontrando que todos cuentan con la obligación legal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 Para los siguientes períodos se debe realizar seguimiento a inclusión expresa de esta manifestación dentro de los informes de actividades de los contratistas.</t>
    </r>
  </si>
  <si>
    <t>Revisión y documentación de la política de anti soborno como parte de la Política de integridad institucional, gestión para adopción y socialización.</t>
  </si>
  <si>
    <t>Documentación de la política de anti soborno como parte de la Política de integridad</t>
  </si>
  <si>
    <t>No. de revisiones, adopción y socializaciones de la política anti soborno realizadas.</t>
  </si>
  <si>
    <t>Una (1) política anti soborno formulada, adoptada y socializada.</t>
  </si>
  <si>
    <t>Política institucional anti soborno formulada enmarcado en la Política de administración de riesgos y oportunidades y del Programa de integridad de la SDA - Evidencias de socialización</t>
  </si>
  <si>
    <t>Socializar y evaluar la interiorización de la cartilla de inducción y re inducción de la SDA.</t>
  </si>
  <si>
    <t>Socialización y evaluación de la Cartilla de inducción y re inducción de la SDA</t>
  </si>
  <si>
    <t>No. de actividades de socialización y de evaluación de la cartilla de inducción y re inducción realizadas</t>
  </si>
  <si>
    <t>Una (1) actividad de socialización y una (1) evaluación de la Cartilla de inducción y re inducción de la SDA</t>
  </si>
  <si>
    <t>Reporte de la socialización de la  cartilla de inducción y re inducción de la SDA, y los soportes de la evaluación aplicada.</t>
  </si>
  <si>
    <t>Solicitud 2021IE66052
Respuesta 2021IE68398
En lo corrido del I trimestre de 2021 se adelantaron dos (2) capacitaciones de inducción y re inducción que tienen como objetivo facilitar y fortalecer la integración del Servidor a la Cultura Organizacional, de igual manera se adelantaron capacitaciones de Gestión Documental en las diferentes dependencias de la entidad. 
Se recomienda realizar la evaluación de interiorización de la cartilla en los próximos meses, de otros temas, dado que se aplicó evaluación a los conocimientos de Seguridad y Salud en el trabajo.</t>
  </si>
  <si>
    <t>Se examinaros los soportes de las inducciones asociadas al radicado No. 2021IE68398 verificando el desarrollo de la capacitación en el Sistema de Seguridad y Salud en el Trabajo realizada el 26 de marzo de 2021 en el que participaron 36 colaboradores según relación de asistencia. No se encontraron soportes adicionales sobre las demás actividades de capacitación ejecutadas.</t>
  </si>
  <si>
    <t xml:space="preserve">* Proceso de Gestión Jurídica ha desarrollado (2) dos actas de autocontrol y autoevaluación, en las que se hizo verificación de las acciones para evitar la materialización de los riesgos y además se estableció Plan de Contingencia en caso materialización de los mismos.  
* Proceso SIG realizó ejercicios de  autocontrol y autoevaluación de la gestión realizada de los meses de enero, febrero y marzo y la gestión de riesgos del mes de enero.
* Proceso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 Proceso Gestión tecnológica y Planeación Ambiental ha realizado reunión de autoevaluación en los meses enero, febrero y marzo donde se hace seguimiento a la programación presupuestal y físico de las metas del proyecto de inversión, seguimiento pasivos y reservas presupuestales, presentación por cada uno de los coordinadores temáticos las acciones ejecutadas, programadas y seguimiento a productos, seguimiento a PQR, riesgos del proceso y ejercicio de levantamiento de cargas laborales.
* Procesos de Gestión Administrativa, Talento Humano, Gestión Documental han realizado 3 jornadas de autoevaluación en la cual se revisan los riegos, el plan de mejoramiento entre otros.
* Proceso servicio a la ciudadanía realizó sus autoevaluaciones con la primera línea de defensa en las cuales se expuso la gestión y los resultados obtenidos durante los meses diciembre, enero, febrero,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se continuó con la estrategia de atender el 100% de las llamadas entrantes, con el fin de lograr un nivel de atención del 100%  y adición a esto se propuso la divulgación de los puntos presenciales y los servicios ofrecidos por la entidad en todos los puntos habilitados. 
</t>
  </si>
  <si>
    <t>Los procesos de la entidad, vienen realizando sus jornadas de autocontrol y autoevaluación en las cuales se verifican o hacen seguimiento a los controles definidos en el mapa de riesgos, entre otros temas.</t>
  </si>
  <si>
    <t>2021IE53843
http://www.ambientebogota.gov.co/web/transparencia/reportes- de-control interno/-/ document_library_display/Jkr8/view/10872337.
https://drive.google.com/drive/folders/1U8M5tljZ4FzBjW-bIiJgLuaLITXk7WHl?usp=sharing</t>
  </si>
  <si>
    <t>Priorización del 100% Trámites y/o servicios que van a ser objeto de racionalización normativa, tecnológica o administrativa durante la vigencia 2021.</t>
  </si>
  <si>
    <t>Durante el primer trimestre de 2021 se realizó mesa de trabajo con los diferentes procesos misionales en donde se analizaron el total de tramites inscritos en el SUIT, en cuanto a los requisitos, normativa, demanda, entre otros. De acuerdo a lo anterior en la mesa de trabajo se definió como objeto de priorización el trámite Licencia Ambiental 
1. Matriz de Priorización de Trámites 2021. Formato enviado por la Secretaría General para la caracterización de trámites u OPAS del Distrito CAPITAL.
2. Acta priorización de trámites 08-04-2021. Diligenciamiento de la matriz de priorización y caracterización de trámites con las Subdirecciones. Se llevó a cabo actualización de la información de los trámites inscritos en el SUIT. Dicha información es el sustento para la actualización en el SUIT, al finalizar abril.
3. 2021-03-19 Acta de Reunión Prueba Piloto-SG-Estrategia de Racionalización. Este anexo representa el compromiso adquirido por la SDA ante la Secretaria General para implementar la prueba piloto diseñada por dicha entidad, cuyo objeto es promover la participación ciudadana en la construcción de las estrategias de racionalización y mejoras en las encuestas de satisfacción ciudadana. El piloto iniciará entre la última semana de abril y la primera semana de mayo y se proyecta finalizar en octubre del presente año.
4. 2021 03 10 Evidencia reunión Socialización Revisión PAAC, racionalización e inscripción trámites y OPA
5. 4-02-2021 Acta Reunión 1a Mesa de Trabajo Racionalización</t>
  </si>
  <si>
    <t>Durante el primer trimestre del 2021, se asistió a las pruebas piloto por parte de la Secretaria General para realizar la estrategia de racionalización donde exponen los lineamientos y el modelo para realizar dicha estrategia, la cual se hará para el tramite licencia ambiental y esta pensada que será un tipo de racionalización tecnológica.
6.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</si>
  <si>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Solicitud 2021IE66019
Respuesta 5067142
Se realizó análisis y diagnóstico previo de los trámites de acuerdo a la guía de racionalización. El proceso contempla publicación de la estrategia en el SUIT la última semana de abril. Tendiendo en cuenta que la estrategia de racionalización de la entidad, está basada en la prueba piloto en la que se participará, de acuerdo a Secretaría General, esta iniciará  en mayo y termina en octubre de 2021, por lo que se han realizado las gestiones respectivas con las dependencias para lograr la implementación del acuerdo de acceso a la información contenida en el registro único empresarial y social-RUES, en tal sentido, se envió comunicación 2021IE55686  del 26 de marzo de 2021, para socializar los avances y consolidar un acuerdo conjunto con el respectivo visto bueno de las áreas, dada la importancia que representa para la entidad su implementación.</t>
  </si>
  <si>
    <t xml:space="preserve">Socializar a la ciudadanía  la mejora del  trámite y servicio de acuerdo con el  plan de trabajo generado y la estrategia de racionalización diseñada por los diferentes procesos </t>
  </si>
  <si>
    <t>Porcentaje de implementación de la estrategia de racionalización de trámites y socialización de trámite racionalizado</t>
  </si>
  <si>
    <t>Socialización del 100% de la implementación de la estrategia de racionalización de trámites para la vigencia 2021</t>
  </si>
  <si>
    <t>Realizar monitoreo y apoyo de la estrategia de racionalización conforme a las seis preguntas que conforman la guía de Tramites y Servicios  del SUIT, de acuerdo con el  plan de trabajo generado con los responsables de cada estrategia  de racionalización</t>
  </si>
  <si>
    <t>La Secretaría cuenta con el plan de comunicaciones para al vigencia 2021 el cual viene siendo ejecutado por la Oficina Asesora de Comunicaciones, el cual viene siendo ejecutado de acuerdo con la programación establecida.</t>
  </si>
  <si>
    <t>Bitácoras de actualización de los OAB
Informes de avance de los Observatorios</t>
  </si>
  <si>
    <r>
      <rPr>
        <sz val="11"/>
        <rFont val="Arial"/>
        <family val="2"/>
      </rPr>
      <t>Bitácoras e informes de OAB</t>
    </r>
    <r>
      <rPr>
        <u/>
        <sz val="11"/>
        <color theme="10"/>
        <rFont val="Arial"/>
        <family val="2"/>
      </rPr>
      <t xml:space="preserve"> https://drive.google.com/drive/folders/1s4PNs4RxnOUwTaglkRXNs60SVRD4YXX7
</t>
    </r>
    <r>
      <rPr>
        <sz val="11"/>
        <rFont val="Arial"/>
        <family val="2"/>
      </rPr>
      <t>Bitácoras e informes de ORARBO</t>
    </r>
    <r>
      <rPr>
        <u/>
        <sz val="11"/>
        <color theme="10"/>
        <rFont val="Arial"/>
        <family val="2"/>
      </rPr>
      <t xml:space="preserve"> https://drive.google.com/drive/folders/1LhuaT-J2vXbIbI7umAjzKHWlb1fHZfNO</t>
    </r>
  </si>
  <si>
    <t>Comunicaciones internas y externas de solicitud de información y de envío del informe, tanto por forest como electrónicas.
Informes normados</t>
  </si>
  <si>
    <t>Se realizaron los 2 informes requeridos por normativa y disposición distrital, Acuerdo 067 de  2002  se entregó el 16 de febrero con radicado 2021EE30034 y el informe  del programa Bogotá Cómo Vamos se remitió el 11 de marzo con radicado 2021EE45952. 
Adicionalmente se elaboró el informe de seguimiento de ODS entregado el 16 de febrero mediante radicado 2021EE30044, y la matriz de indicadores de ciudad entregado el 1 de febrero mediante radicado  2021EE18640</t>
  </si>
  <si>
    <t>Se verificó la realización de los informes normados los cuales se emitieron según los siguientes radicados:
2021EE30034; Informe Acuerdo 067 de  2002
2021EE45952: Informe Bogotá Cómo Vamos
2021EE30044:  Informe Seguimiento ODS Metas Trazadoras
2021EE18640: Matriz Indicadores Estratégicos</t>
  </si>
  <si>
    <t>Comunicaciones internas y externas de coordinación con la SDP y con las dependencia SDA, tanto por forest como electrónicas.
Actas de reunión 
Informes de seguimiento</t>
  </si>
  <si>
    <t>Se realizó la divulgación del proyecto del plan anticorrupción y de atención al ciudadano para la participación de la ciudadanía e interesados, mediante corre0 electrónico, redes sociales de la SDA, y portal web. Una vez se aprobó el PAAC por el Comité Institucional el 29 de enero de 2021, este fue publicado en el portal web en el sitio de transparencia y en la intranet de la entidad.
Se realizaron 3 actividades de divulgación posterior a su aprobación: 1) Memorando de socialización 2021IE33850, 2)  Boletín Para estar en ambiente #8 remitido por correo institucional y 3) Nota noticias de ambiente con un diseño de pieza comunicativa.</t>
  </si>
  <si>
    <t xml:space="preserve">2021IE33850 socialización PAAC 2021
Correo Boletín #8 socializa PAAC
Nota noticias de ambiente PAAC 
Pantallazos publicaciones
https://drive.google.com/drive/folders/1HyK7tVKEg1zsA4m39UFLChqc9w6BiM0V?usp=sharing
</t>
  </si>
  <si>
    <t>Se realizó la publicación del Plan anticorrupción y de atención al ciudadano aprobado en el portal web en el sitio de transparencia y en la intranet de la entidad.
Se realizaron 3 actividades de divulgación 1. ) Memorando de socialización 2021IE33850, 2)  Boletín Para estar en ambiente #8 remitido por correo institucional y 3) Nota noticias de ambiente con un diseño de pieza comunicativa.</t>
  </si>
  <si>
    <t xml:space="preserve">Se evidencia publicación del plan  anticorrupción y de atención al ciudadano en la  pagina web de SDA y la intranet    a su vez   en  el link   https://drive.google.com/drive/folders/1APH3edNvTKkVBbFsWsOjvz9Fp1s2Wg6r   se observa el Memorando de socialización 2021IE33850,  Boletín Para estar en ambiente #8 remitido por correo institucional y  Nota noticias de ambiente con un diseño de pieza comunicativa.
</t>
  </si>
  <si>
    <t>6508 seguidores en  la cuenta @AMBcorresponsa y 7879 en la cuenta Soy #CorresponsalAmbiental
139 Actividades TIC en el primer trimestre</t>
  </si>
  <si>
    <t>Solicitud 2021IE66029
Respuesta  2021IE68141
Durante el trimestre evaluado se ha mantenido la meta de  6500 seguidores en la cuenta @AMBcorresponsal y 7000 en la cuenta Soy #CorresponsalAmbiental, porque el proceso registra 6508 seguidores en  la cuenta @AMBcorresponsa y 7879 en la cuenta Soy #CorresponsalAmbiental
Respecto a las actividades de educación ambiental realizadas por medio de las TIC´s se han realizado 139 de 200 que se tienen programadas.</t>
  </si>
  <si>
    <r>
      <t xml:space="preserve">Se evidencia bajo el  radicado de respuesta No  </t>
    </r>
    <r>
      <rPr>
        <sz val="11"/>
        <color rgb="FF000000"/>
        <rFont val="Arial"/>
        <family val="2"/>
      </rPr>
      <t>2021IE68141 los documentos que dan cuenta de las actividades ejecutadas para vincular seguidores al programa de corresponsales ambientales e intervenciones de educación ambiental mediante la creación de contenido digital, a través de las nuevas TIC.</t>
    </r>
  </si>
  <si>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</si>
  <si>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r>
      <t xml:space="preserve">Se evidencia bajo el  radicado de respuesta No    2021IE68141 contenidos en el aplicativo FOREST,  los documentos que dan cuenta de las activas ejecutadas en el cumplimento del desarrollo de </t>
    </r>
    <r>
      <rPr>
        <sz val="11"/>
        <color rgb="FF000000"/>
        <rFont val="Arial"/>
        <family val="2"/>
      </rPr>
      <t xml:space="preserve"> procesos de participación y realizar las actividades de educación ambiental, conforme al plan de acción programado para la vigencia 2021. De acuerdo  a los soportes anexados no se observan los soportes de las 20 comisiones ambientales realizadas   para el cumplimento de actividades de participación.</t>
    </r>
  </si>
  <si>
    <t>Número de planes de acción de la CAL aprobados con la participación ciudadana de las 20 localidades
Porcentaje de planes de acción con seguimiento</t>
  </si>
  <si>
    <t>Durante el primer trimestre de 2021, no hubo participación en Ferias de Servicio, debido a la emergencia sanitaria producto del problema de salud publica mundial COVID 19, la cual afectó de gran manera la  prestación de servicio presencial y los eventos públicos, razón por la cual la Secretaria General no realizó ferias de servicio</t>
  </si>
  <si>
    <t>Porcentaje de actividades de coordinación ejecutadas para la presentación del Informe de rendición de cuentas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</si>
  <si>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</si>
  <si>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</si>
  <si>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</si>
  <si>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Dimensión 1. Talento Humano
Dimensión 3. Gestión con Valores para Resultados
Dimensión 3. Direccionamiento Estratégico y Planeación</t>
  </si>
  <si>
    <t>Realización de visitas de seguimiento al servicio prestado por la SDA</t>
  </si>
  <si>
    <t>Durante el primer trimestre de 2021, se  realizaron 16 de visitas de cades la los puntos Super Cade CAD (2) , Suba (3), Bosa (3), Américas (2), Toberin (2), Engativá (1), Manitas (2) Fontibón (1), en estas visitas se verificó que el servicio se está prestando acorde con la Política Publica Distrital de Servicio a la Ciudadanía</t>
  </si>
  <si>
    <t>Durante el primer trimestre de 2021, se han implementado acciones del Modelo de Servicio a la Ciudadanía dando continuidad a las actividades realizadas en las vigencias anteriores: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telefónico y virtual con el fi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t>
  </si>
  <si>
    <t>Matriz de implementación Modelo de Servicio
https://drive.google.com/drive/folders/1ozYjtCb8oBP_4YrAgI9O5k4XP-0Ap-SS</t>
  </si>
  <si>
    <t>Realizar actividades de entrenamiento a los servidores del grupo servicio a la ciudadanía, en cumplimiento a la política distrital de servicio al ciudadano.</t>
  </si>
  <si>
    <t>Actas de entrenamientos al grupo de servicio a la ciudadanía</t>
  </si>
  <si>
    <t>Solicitud 2021IE66019
Respuesta 5067142
Se han realizado 5 actividades de entrenamiento a los servidores del grupo servicio a la ciudadanía, en cumplimiento a la política distrital de servicio al ciudadano.</t>
  </si>
  <si>
    <t>Durante el primer trimestre de la vigencia 2021 se aplicaron un total de  6.147 encuestas a través de los canales de atención presencial (577)  telefónico (5158) y virtual (412),  los cuales respondieron a la pregunta ¿se encuentra satisfecho con el servicio prestado? y se obtuvo de esta manera un porcentaje de satisfacción promedio de  96,6%, así: un 99,1% de satisfacción mediante el canal presencial, un 100% en el canal telefónico y un 90,7% en el canal virtual. 
Evidencia: https://drive.google.com/drive/u/0/folders/1Ux_46pVk6TDhbEvVIZWrHi9MQVsEkiLq  "</t>
  </si>
  <si>
    <t>3 informes mensuales de la aplicación de las encuestas de percepción
Porcentaje de satisfacción del servicio prestado por el grupo servicio a la ciudadanía (enero 96,6% , febrero 96,8% y marzo 96,4%)</t>
  </si>
  <si>
    <t>Informe de gestión del Defensor del Ciudadano</t>
  </si>
  <si>
    <t>Al período de evaluación no se ha elaborado el informe del Defensor del Ciudadano</t>
  </si>
  <si>
    <t>Realizar las mejoras requeridas y publicar la información en el micro sitio de transparencia y acceso a la información de la SDA, conforme a la producción y actualización de la información en la SDA solicitada por los procesos.</t>
  </si>
  <si>
    <t>Porcentaje de publicación en el micro sitio de transparencia y acceso a la información de las SDA.</t>
  </si>
  <si>
    <t>Publicación del 100% de la información, conforme a las solicitudes de publicación en el micro sitio de transparencia y acceso a la información de la SDA, realizadas por los procesos.</t>
  </si>
  <si>
    <t>Publicaciones solicitadas y realizadas en el micro sitio de transparencia y acceso a la información de las SDA.</t>
  </si>
  <si>
    <t>Durante el primer trimestre 2021, se publicaron 56 solicitudes de la información relacionada a la ley 1712 de transparencia y acceso a la información solicitada por las dependencias, cargadas en el micro sitio de transparencia y acceso de información en http://ambientebogota.gov.co/web/transparencia/inicio , 
Y se publicaron 13 solicitudes de la información en los portales SIAC, Intranet y en el portal web de la SDA solicitada por diferentes dependencias mediante mesa de servicios o correo institucional.</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</si>
  <si>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t>
  </si>
  <si>
    <t>Se evidencia la realización de las publicaciones de  la información en el micro sitio de transparencia y acceso a la información de la SDA, conforme a la producción y actualización de la información en la SDA solicitada por las  diferentes dependencias mediante mesa de servicios o correo institucional, realizadas en primer trimestre de 2021.</t>
  </si>
  <si>
    <t>Informe de acceso a la Información</t>
  </si>
  <si>
    <t>Se han asignado el 100% de solicitudes de acceso a la información generadas por parte de la ciudadanía durante los meses enero (5 solicitudes), febrero (9 solicitudes) y marzo 2021 (10 solicitudes). 
Se elaboraron y publicaron los informes y las respuestas de solicitud de acceso a información en la página web.</t>
  </si>
  <si>
    <t>Programado para el tercer cuatrimestre.
No obstante, con memorando 2021IE36728 se solicitó a las dependencias remitir el registro de activos de información, índice de información clasificada y reservas, se adjuntaron las respuestas de las dependencias que ya lo enviaron.</t>
  </si>
  <si>
    <t>Programado para el tercer cuatrimestre.
No obstante, con memorando 2021IE36728 la Dirección de Gestión Corporativa solicitó a las dependencias remitir el registro de activos de información, índice de información clasificada y reservas.</t>
  </si>
  <si>
    <t xml:space="preserve">Comunicación externa al Consejo Distrital de Archivos de solicitud de información y de envío de ajustes atendidos. </t>
  </si>
  <si>
    <t>No. de mecanismo diferencial de accesibilidad a la página web desarrollado</t>
  </si>
  <si>
    <t>4 mecanismos de accesibilidad desarrollado en el nuevo portal web de la SDA</t>
  </si>
  <si>
    <t xml:space="preserve">Realizar seguimiento al cumplimiento del esquema de publicación de la información de la SDA. </t>
  </si>
  <si>
    <t xml:space="preserve">Se realizo seguimiento a la matriz en cada uno de sus componentes 1. Mecanismos de contacto con el sujeto obligado, 2. Información de interés. 3. Estructura orgánica y talento humano. 4. Normatividad. 5. Presupuesto. 6. Planeación. 7. Control. 8. Contratación. 9. Trámites y servicios. 10. Instrumentos de gestión de información pública. 11. Transparencia Pasiva. 12. Criterio Diferencial de Accesibilidad. 13. Protección de Datos Personales. Correspondientes a la Ley 1712 de 2014, mediante los cuales se remitieron los memorandos a las áreas correspondientes con el fin de realizar las recomendaciones para dar cumplimiento a la norma así: 
• Mediante la mesa de servicios se solicito mediante requerimiento (RF) # 107996 ajustar en la pagina web de la Secretaria Distrital de Ambiente los indicativos correspondientes a los mecanismos de contactos.
• Mediante memorando con  Radicación #: 2021IE35327 dirigido a Directora de Planeación y Sistemas de Información Ambiental y Subdirección Contractual.
• Mediante  memorando con Radicación #: 2021IE44910  dirigido a la Subdirección Contractual y Subsecretario General y de Control Disciplinario.
• Mediante memorando con Radicación #: 2021IE64014  dirigido a Directora de Planeación y Sistemas de Información Ambiental  y Subsecretario General y de Control Disciplinario.
• Mediante memorando con Radicación #: 2021IE64015 dirigido a Directores, Subdirector Y Jefes de Oficina  y Subsecretario General y de Control Disciplinario.
•  Mediante memorando con Radicación  #: 2021IE64016 dirigido a GABRIEL MURILLO ROJAS Director Oficina Asesora de Comunicaciones dirigido Directora Oficina de Participación Educación y Localidades.
• Mediante  memorando con Radicación #: 2021IE64017 dirigido a Directora de Planeación y Sistemas de Información Ambiental (E)  y Subsecretario General y de Control Disciplinario.
• Mediante memorando con Radicación #: 2021IE64019 dirigido a Director de Gestión Corporativa y  Subsecretario General y de Control Disciplinario.
• Mediante memorando con Radicación #: 2021IE64021 dirigido a Director Oficina Asesora de Comunicaciones, Director de Gestión Corporativa, Directora de Planeación y Sistemas de Información Ambiental (E).
• Mediante memorando con Radicación #: 2021IE22551 dirigido a Subdirectora Financiera ,Directora de Planeación y Sistemas de Información Ambiental.
</t>
  </si>
  <si>
    <t>Solicitud 2021IE66019
Respuesta 5067142
Se realizó seguimiento al cumplimiento del esquema de publicación de la información de la SDA, emitiendo las comunicaciones 2021IE35327 y 2021IE22551 con las observaciones para ser atendidas por los productores de la información. Así mismo, se remitieron  a las dependencias responsables las observaciones realizadas por la Procuraduría Delegada para la Defensa del Patrimonio Público, la Transparencia y la Integridad sobre el reporte de auditoria Índice de Transparencia y Acceso a la información ITA, en cada uno de sus componentes. De igual forma, se socializó la Directiva No 003 del 2021 proferida por el Secretario Jurídico Distrital a través de la cual se establecen los lineamientos para implementar los artículos 14, 16 y 17 del Decreto Distrital No 189 de 2020 “por el cual se expiden lineamientos generales sobre transparencia, integridad y medidas anticorrupción en las entidades y organismos del orden distrital y se dictan otras disposiciones" para dar cumplimiento a los lineamientos establecidos con el fin de que la SDA tome las medidas pertinentes para su implementación y en especial lo relacionado con los temas de transparencia en la contratación estatal.</t>
  </si>
  <si>
    <t>Se evidencia la realización del  seguimiento al cumplimiento del esquema de publicación de la información de la SDA, emitiendo las comunicaciones 2021IE35327 y 2021IE22551 con las observaciones para ser atendidas por los productores de la información.</t>
  </si>
  <si>
    <t>Adecuación del portal web de la SDA, de acuerdo con los nuevos lineamientos y guías de estandarización de MinTIC</t>
  </si>
  <si>
    <t>La SDA tiene previsto realizar la salida y lanzamiento del nuevo portal web a junio de 2021, sin embargo, teniendo en cuenta la expedición de la reciente Res. 1519 de 2020 que trae grandes cambios buscando mayor garantía de los derechos de acceso a la información, transparencia, accesibilidad, entre otros, y eso requiere ejecutar varios ajustes, modificaciones y nuevos desarrollos que demandan mayor tiempo para dar cumplimiento a los lineamientos exigidos. Es por ello que para no retrasar la salida del nuevo portal web, es necesario que esta herramienta empiece a operar, según lo programado, sin que contenga todos los ajustes solicitados en la Resolución 1519 de 2020, dado que como se indicó anteriormente, estos cambios requieren de un tiempo largo de trabajo para lograr su total implementación, para ello se elaborará autodiagnósticos de los cuatro anexos que tiene la Resolución y su debido plan de trabajo, con el fin de cumplir con los lineamientos durante esta vigencia.
Por lo anterior, durante este trimestre 2021 la Dirección de Planeación y Sistemas de Información y la Oficina Asesora de Comunicaciones, ha realizado reuniones presenciales y virtuales para el análisis y comprensión de la Resolución y se adelantó un autodiagnóstico con el fin de tener organizado punto a punto cada uno de los lineamientos con las que debe cumplir el portal web de la SDA y adicionalmente identificar lo que se encuentra ejecutado, lo que está por ejecutar y los responsables de cada uno.</t>
  </si>
  <si>
    <r>
      <rPr>
        <sz val="11"/>
        <rFont val="Arial"/>
        <family val="2"/>
      </rPr>
      <t>Autodiagnóstico portal web Res.1519</t>
    </r>
    <r>
      <rPr>
        <u/>
        <sz val="11"/>
        <color theme="10"/>
        <rFont val="Arial"/>
        <family val="2"/>
      </rPr>
      <t xml:space="preserve">
https://docs.google.com/spreadsheets/d/1i0qUNaFF5pRhXOysdvWcHLl-vOTcqUCkOxOzOUFozoo/edit#gid=0</t>
    </r>
  </si>
  <si>
    <t xml:space="preserve">Diseñar e implementar una estrategia de divulgación del botón de transparencia y acceso a la información publica dirigida a la ciudadanía y la Entidad. </t>
  </si>
  <si>
    <t>Divulgación del botón de transparencia y acceso a la información publica</t>
  </si>
  <si>
    <t xml:space="preserve">No. de comunicaciones, link informativo y correos electrónicos a través de los cuales se implementará la divulgación del botón de transparencia </t>
  </si>
  <si>
    <t>(Una (1)  actividad de comunicación del botón de transparencia a usuarios internos y externos una vez cada cuatrimestre</t>
  </si>
  <si>
    <t xml:space="preserve">Para la divulgación del botón de transparencia se proyectaron tres (3) flash informativos correspondientes  a la Ley 1712 de 2014, mediante los cuales se informó a funcionarios y contratistas de la SDA los siguientes aspectos: (I) Que toda información publicada por la SDA debe ser gestionada de manera oportuna, objetiva, veras y disponible para todos los interesados en ella, lo anterior en cumplimiento de la Ley 1712 de 2014.(II)  Se informo a su vez la información mínima obligatoria a publicar respecto de la contratación pública adelantada por la SDA (articulo 9 de la Ley 1712 de 2014).  (III) Se indicaron los principios para la interpretación y aplicación de la ley de transparencia.
Así mismo,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continué avanzando en el cumplimiento de las normas que rigen dicha materia. 
</t>
  </si>
  <si>
    <t xml:space="preserve">Solicitud 2021IE66019
Respuesta 506714
Se implementó una estrategia de divulgación del botón de transparencia y acceso a la información publica dirigida a la entidad, mediante 4 actividades de comunicación desarrolladas en este primer trimestre 2021:  tres (3) flash informativos correspondientes  a la Ley 1712 de 2014 y una (1) capacitación dada por la Veeduría Distrital sobre la Ley de transparencia y acceso a la información pública.
Se recomienda para los próximos periodos desarrollar una estrategia para los usuarios externos o para la ciudadanía. </t>
  </si>
  <si>
    <t>Se evidencia el cumplimiento en la  generación de una  estrategia  para la  divulgación del botón de transparencia y acceso a la información pública dirigida a la ciudadanía y la Entidad.   Mediante la generación de 3 Flash informativos correspondientes a la ley 1712 de 2014 y  una capacitación dada por la Veeduría Distrital sobre la Ley de transparencia y acceso a la información pública.</t>
  </si>
  <si>
    <r>
      <t xml:space="preserve">Diseño y Formulación del Plan de Gestión  2021 por los gestores de integridad (correos electrónicos, comunicaciones forest).
</t>
    </r>
    <r>
      <rPr>
        <sz val="11"/>
        <rFont val="Arial"/>
        <family val="2"/>
      </rPr>
      <t xml:space="preserve">Acta de comité institucional de Gestión y Desempeño, de aprobación del Plan de Gestión de integridad 2021.
</t>
    </r>
    <r>
      <rPr>
        <sz val="11"/>
        <color theme="1"/>
        <rFont val="Arial"/>
        <family val="2"/>
      </rPr>
      <t>Solicitud de publicación del Plan de Gestión en la pag web de la entidad.</t>
    </r>
  </si>
  <si>
    <t>Aprehensión del código de integridad</t>
  </si>
  <si>
    <t>Una (1) evaluación a la aprehensión del código de integridad</t>
  </si>
  <si>
    <t>Se realizó inducción el 26 de marzo</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</si>
</sst>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9"/>
      <color theme="1"/>
      <name val="Arial"/>
      <family val="2"/>
    </font>
    <font>
      <b/>
      <sz val="10"/>
      <color theme="1"/>
      <name val="Arial"/>
      <family val="2"/>
    </font>
    <font>
      <sz val="8"/>
      <name val="Calibri"/>
      <family val="2"/>
      <scheme val="minor"/>
    </font>
    <font>
      <sz val="11"/>
      <color theme="1"/>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Arial"/>
      <family val="2"/>
    </font>
    <font>
      <u/>
      <sz val="11"/>
      <color theme="10"/>
      <name val="Calibri"/>
      <family val="2"/>
      <scheme val="minor"/>
    </font>
    <font>
      <sz val="11"/>
      <color theme="1"/>
      <name val="Calibri"/>
      <family val="2"/>
      <scheme val="minor"/>
    </font>
    <font>
      <i/>
      <sz val="11"/>
      <color theme="1"/>
      <name val="Arial"/>
      <family val="2"/>
    </font>
    <font>
      <u/>
      <sz val="11"/>
      <color theme="8" tint="-0.249977111117893"/>
      <name val="Arial"/>
      <family val="2"/>
    </font>
    <font>
      <sz val="11"/>
      <color rgb="FF000000"/>
      <name val="Arial"/>
      <family val="2"/>
    </font>
    <font>
      <u/>
      <sz val="11"/>
      <color theme="1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12" fillId="0" borderId="0"/>
    <xf numFmtId="0" fontId="12" fillId="0" borderId="0"/>
    <xf numFmtId="0" fontId="13" fillId="0" borderId="0" applyNumberFormat="0" applyFill="0" applyBorder="0" applyAlignment="0" applyProtection="0"/>
    <xf numFmtId="9" fontId="14" fillId="0" borderId="0" applyFont="0" applyFill="0" applyBorder="0" applyAlignment="0" applyProtection="0"/>
  </cellStyleXfs>
  <cellXfs count="117">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4" fillId="0" borderId="1"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15" xfId="0" applyFont="1" applyFill="1" applyBorder="1" applyAlignment="1">
      <alignment horizontal="justify" vertical="center" wrapText="1"/>
    </xf>
    <xf numFmtId="9" fontId="4" fillId="0" borderId="1" xfId="4" applyFont="1" applyFill="1" applyBorder="1" applyAlignment="1">
      <alignment horizontal="justify" vertical="center" wrapText="1"/>
    </xf>
    <xf numFmtId="9" fontId="4" fillId="0" borderId="15" xfId="0" applyNumberFormat="1"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0" fontId="9" fillId="0" borderId="14"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8" fillId="0" borderId="1" xfId="3" applyFont="1" applyFill="1" applyBorder="1" applyAlignment="1">
      <alignment horizontal="justify" vertical="center" wrapText="1"/>
    </xf>
    <xf numFmtId="0" fontId="18" fillId="0" borderId="10" xfId="3" applyFont="1" applyFill="1" applyBorder="1" applyAlignment="1">
      <alignment horizontal="justify" vertical="center" wrapText="1"/>
    </xf>
    <xf numFmtId="0" fontId="5" fillId="0" borderId="27" xfId="0" applyFont="1" applyFill="1" applyBorder="1" applyAlignment="1">
      <alignment horizontal="justify" vertical="center" wrapText="1"/>
    </xf>
    <xf numFmtId="0" fontId="5" fillId="0" borderId="28"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9" fillId="0" borderId="27" xfId="0" applyFont="1" applyFill="1" applyBorder="1" applyAlignment="1">
      <alignment horizontal="justify" vertical="center" wrapText="1"/>
    </xf>
    <xf numFmtId="0" fontId="4" fillId="0" borderId="25" xfId="0" applyFont="1" applyFill="1" applyBorder="1" applyAlignment="1">
      <alignment horizontal="justify" vertical="center" wrapText="1"/>
    </xf>
    <xf numFmtId="0" fontId="4" fillId="0" borderId="28" xfId="0" applyFont="1" applyFill="1" applyBorder="1" applyAlignment="1">
      <alignment horizontal="justify" vertical="center" wrapText="1"/>
    </xf>
    <xf numFmtId="9" fontId="4" fillId="0" borderId="27" xfId="0" applyNumberFormat="1" applyFont="1" applyFill="1" applyBorder="1" applyAlignment="1">
      <alignment horizontal="justify" vertical="center" wrapText="1"/>
    </xf>
    <xf numFmtId="0" fontId="9" fillId="0" borderId="28"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9" fillId="0" borderId="15" xfId="0" applyFont="1" applyFill="1" applyBorder="1" applyAlignment="1">
      <alignment horizontal="justify" vertical="center" wrapText="1"/>
    </xf>
    <xf numFmtId="0" fontId="17" fillId="0" borderId="14"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18" fillId="0" borderId="15" xfId="3" applyFont="1" applyFill="1" applyBorder="1" applyAlignment="1">
      <alignment horizontal="justify" vertical="center" wrapText="1"/>
    </xf>
    <xf numFmtId="0" fontId="9" fillId="0" borderId="30" xfId="3" applyFont="1" applyFill="1" applyBorder="1" applyAlignment="1">
      <alignment horizontal="justify" vertical="center" wrapText="1"/>
    </xf>
    <xf numFmtId="0" fontId="17" fillId="0" borderId="30" xfId="0" applyFont="1" applyFill="1" applyBorder="1" applyAlignment="1">
      <alignment horizontal="justify" vertical="center" wrapText="1"/>
    </xf>
    <xf numFmtId="9" fontId="4" fillId="0" borderId="19" xfId="4" applyFont="1" applyFill="1" applyBorder="1" applyAlignment="1">
      <alignment horizontal="justify" vertical="center" wrapText="1"/>
    </xf>
    <xf numFmtId="0" fontId="2" fillId="2" borderId="3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5" fillId="0" borderId="33" xfId="0" applyFont="1" applyFill="1" applyBorder="1" applyAlignment="1">
      <alignment horizontal="justify" vertical="center" wrapText="1"/>
    </xf>
    <xf numFmtId="0" fontId="4" fillId="0" borderId="33" xfId="0" applyFont="1" applyFill="1" applyBorder="1" applyAlignment="1">
      <alignment horizontal="justify" vertical="center" wrapText="1"/>
    </xf>
    <xf numFmtId="0" fontId="9" fillId="0" borderId="33"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4" fillId="0" borderId="13" xfId="0" applyFont="1" applyFill="1" applyBorder="1" applyAlignment="1">
      <alignment horizontal="justify" vertical="center" wrapText="1"/>
    </xf>
    <xf numFmtId="9" fontId="4" fillId="0" borderId="18" xfId="4" applyFont="1" applyFill="1" applyBorder="1" applyAlignment="1">
      <alignment horizontal="justify" vertical="center" wrapText="1"/>
    </xf>
    <xf numFmtId="9" fontId="4" fillId="0" borderId="17" xfId="0" applyNumberFormat="1" applyFont="1" applyFill="1" applyBorder="1" applyAlignment="1">
      <alignment horizontal="justify" vertical="center" wrapText="1"/>
    </xf>
    <xf numFmtId="0" fontId="4" fillId="0" borderId="22" xfId="0" applyFont="1" applyFill="1" applyBorder="1" applyAlignment="1">
      <alignment horizontal="justify" vertical="center" wrapText="1"/>
    </xf>
    <xf numFmtId="9" fontId="4" fillId="0" borderId="18" xfId="0" applyNumberFormat="1" applyFont="1" applyFill="1" applyBorder="1" applyAlignment="1">
      <alignment horizontal="justify" vertical="center" wrapText="1"/>
    </xf>
    <xf numFmtId="0" fontId="18" fillId="0" borderId="13" xfId="3" applyFont="1" applyFill="1" applyBorder="1" applyAlignment="1">
      <alignment horizontal="justify" vertical="center" wrapText="1"/>
    </xf>
    <xf numFmtId="0" fontId="9" fillId="0" borderId="16" xfId="0" applyFont="1" applyFill="1" applyBorder="1" applyAlignment="1">
      <alignment horizontal="justify" vertical="center" wrapText="1"/>
    </xf>
    <xf numFmtId="0" fontId="9" fillId="0" borderId="19" xfId="0" applyFont="1" applyFill="1" applyBorder="1" applyAlignment="1">
      <alignment horizontal="justify" vertical="center" wrapText="1"/>
    </xf>
    <xf numFmtId="0" fontId="9" fillId="0" borderId="17" xfId="0" applyFont="1" applyFill="1" applyBorder="1" applyAlignment="1">
      <alignment horizontal="justify" vertical="center" wrapText="1"/>
    </xf>
    <xf numFmtId="9" fontId="4" fillId="0" borderId="13" xfId="0" applyNumberFormat="1" applyFont="1" applyFill="1" applyBorder="1" applyAlignment="1">
      <alignment horizontal="justify" vertical="center" wrapText="1"/>
    </xf>
    <xf numFmtId="0" fontId="5" fillId="0" borderId="20" xfId="0" applyFont="1" applyFill="1" applyBorder="1" applyAlignment="1">
      <alignment horizontal="justify" vertical="center" wrapText="1"/>
    </xf>
    <xf numFmtId="0" fontId="4" fillId="0" borderId="20" xfId="0" applyFont="1" applyFill="1" applyBorder="1" applyAlignment="1">
      <alignment horizontal="justify" vertical="center" wrapText="1"/>
    </xf>
    <xf numFmtId="0" fontId="17" fillId="0" borderId="34" xfId="0" applyFont="1" applyFill="1" applyBorder="1" applyAlignment="1">
      <alignment horizontal="justify" vertical="center" wrapText="1"/>
    </xf>
    <xf numFmtId="0" fontId="17" fillId="0" borderId="35" xfId="0" applyFont="1" applyFill="1" applyBorder="1" applyAlignment="1">
      <alignment horizontal="justify" vertical="center" wrapText="1"/>
    </xf>
    <xf numFmtId="0" fontId="17" fillId="0" borderId="24" xfId="0" applyFont="1" applyFill="1" applyBorder="1" applyAlignment="1">
      <alignment horizontal="justify" vertical="center" wrapText="1"/>
    </xf>
    <xf numFmtId="0" fontId="18" fillId="0" borderId="17" xfId="3" applyFont="1" applyFill="1" applyBorder="1" applyAlignment="1">
      <alignment horizontal="justify" vertical="center" wrapText="1"/>
    </xf>
    <xf numFmtId="0" fontId="18" fillId="0" borderId="19" xfId="3"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18" fillId="0" borderId="18" xfId="3" applyFont="1" applyFill="1" applyBorder="1" applyAlignment="1">
      <alignment horizontal="justify" vertical="center" wrapText="1"/>
    </xf>
    <xf numFmtId="0" fontId="4" fillId="0" borderId="29" xfId="0" applyFont="1" applyFill="1" applyBorder="1" applyAlignment="1">
      <alignment horizontal="justify" vertical="center" wrapText="1"/>
    </xf>
    <xf numFmtId="0" fontId="17" fillId="0" borderId="29" xfId="0" applyFont="1" applyFill="1" applyBorder="1" applyAlignment="1">
      <alignment horizontal="justify" vertical="center" wrapText="1"/>
    </xf>
    <xf numFmtId="0" fontId="4" fillId="0" borderId="0" xfId="0" applyFont="1" applyAlignment="1">
      <alignment horizontal="center"/>
    </xf>
    <xf numFmtId="0" fontId="6" fillId="0" borderId="0" xfId="0" applyFont="1" applyAlignment="1">
      <alignment horizontal="center" vertical="center" wrapText="1"/>
    </xf>
    <xf numFmtId="0" fontId="4" fillId="0" borderId="27" xfId="0" applyFont="1" applyBorder="1" applyAlignment="1">
      <alignment horizontal="justify"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23" xfId="0" applyFont="1" applyBorder="1" applyAlignment="1">
      <alignment horizontal="justify" vertical="center" wrapText="1"/>
    </xf>
    <xf numFmtId="0" fontId="5" fillId="0" borderId="23"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26"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4" fillId="0" borderId="0" xfId="0" applyFont="1" applyAlignment="1">
      <alignment horizontal="justify" vertical="top"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25" xfId="0" applyFont="1" applyBorder="1" applyAlignment="1">
      <alignment horizontal="justify" vertical="center" wrapText="1"/>
    </xf>
    <xf numFmtId="0" fontId="4" fillId="0" borderId="20"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4" borderId="12"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4" borderId="3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3" xfId="0" applyFont="1" applyFill="1" applyBorder="1" applyAlignment="1">
      <alignment horizontal="center" vertical="center" wrapText="1"/>
    </xf>
  </cellXfs>
  <cellStyles count="5">
    <cellStyle name="Hipervínculo" xfId="3" builtinId="8"/>
    <cellStyle name="Normal" xfId="0" builtinId="0"/>
    <cellStyle name="Normal 2 2" xfId="2"/>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DH49K1qz5y9vy3ufTmCk0S0WjUSNi3XN/edit" TargetMode="External"/><Relationship Id="rId13" Type="http://schemas.openxmlformats.org/officeDocument/2006/relationships/hyperlink" Target="https://drive.google.com/drive/folders/1aLej40l0TmAoZHpnabOO6V6dAj8FSOLD" TargetMode="External"/><Relationship Id="rId18" Type="http://schemas.openxmlformats.org/officeDocument/2006/relationships/hyperlink" Target="https://drive.google.com/drive/folders/1M5PwvM8vLGPU7-JFU9hLId6IjnuVst-5" TargetMode="External"/><Relationship Id="rId26" Type="http://schemas.openxmlformats.org/officeDocument/2006/relationships/hyperlink" Target="https://drive.google.com/drive/folders/1Qb-ZhHc6QmNfby72-7okfqd8znw72Xxv?usp=sharing" TargetMode="External"/><Relationship Id="rId39" Type="http://schemas.openxmlformats.org/officeDocument/2006/relationships/hyperlink" Target="https://drive.google.com/drive/folders/1G3I3_q-x245inrQK8fOaqUs-e5AzxS-m" TargetMode="External"/><Relationship Id="rId3" Type="http://schemas.openxmlformats.org/officeDocument/2006/relationships/hyperlink" Target="https://drive.google.com/drive/folders/1xd2KxIBo4OfWzqdeuiIyV7H89Yxu1mUS" TargetMode="External"/><Relationship Id="rId21" Type="http://schemas.openxmlformats.org/officeDocument/2006/relationships/hyperlink" Target="https://drive.google.com/drive/folders/1WuuTszdYFu96fFdDKJeDKA4My2NaVRkI?usp=sharing" TargetMode="External"/><Relationship Id="rId34" Type="http://schemas.openxmlformats.org/officeDocument/2006/relationships/hyperlink" Target="https://drive.google.com/drive/folders/1lyb_DVPvw6-EZdMOj7kLW3aOf_dPaKkY" TargetMode="External"/><Relationship Id="rId42" Type="http://schemas.openxmlformats.org/officeDocument/2006/relationships/drawing" Target="../drawings/drawing1.xml"/><Relationship Id="rId7" Type="http://schemas.openxmlformats.org/officeDocument/2006/relationships/hyperlink" Target="https://drive.google.com/drive/folders/1JNy8vOpuSM670yDF5c1-dCyWMS6MPBGZ" TargetMode="External"/><Relationship Id="rId12" Type="http://schemas.openxmlformats.org/officeDocument/2006/relationships/hyperlink" Target="https://drive.google.com/drive/folders/1aLej40l0TmAoZHpnabOO6V6dAj8FSOLD" TargetMode="External"/><Relationship Id="rId17" Type="http://schemas.openxmlformats.org/officeDocument/2006/relationships/hyperlink" Target="https://drive.google.com/drive/folders/1qaIilcdbtAs2-83LjF-yzuF4dqKMq-WL" TargetMode="External"/><Relationship Id="rId25" Type="http://schemas.openxmlformats.org/officeDocument/2006/relationships/hyperlink" Target="https://drive.google.com/drive/folders/1R1YA1qs3DrJ86pA9-93tA-r_JqRiBkh4" TargetMode="External"/><Relationship Id="rId33" Type="http://schemas.openxmlformats.org/officeDocument/2006/relationships/hyperlink" Target="https://drive.google.com/drive/folders/1lyb_DVPvw6-EZdMOj7kLW3aOf_dPaKkY" TargetMode="External"/><Relationship Id="rId38" Type="http://schemas.openxmlformats.org/officeDocument/2006/relationships/hyperlink" Target="https://drive.google.com/drive/folders/1fDxOB-zj6HaagUdrd-R9W1N-Ppd7a3n7?usp=sharing" TargetMode="External"/><Relationship Id="rId2" Type="http://schemas.openxmlformats.org/officeDocument/2006/relationships/hyperlink" Target="https://drive.google.com/drive/folders/1s4PNs4RxnOUwTaglkRXNs60SVRD4YXX7" TargetMode="External"/><Relationship Id="rId16" Type="http://schemas.openxmlformats.org/officeDocument/2006/relationships/hyperlink" Target="https://drive.google.com/drive/u/1/shared-drives)" TargetMode="External"/><Relationship Id="rId20" Type="http://schemas.openxmlformats.org/officeDocument/2006/relationships/hyperlink" Target="https://drive.google.com/drive/folders/1ozYjtCb8oBP_4YrAgI9O5k4XP-0Ap-SS" TargetMode="External"/><Relationship Id="rId29" Type="http://schemas.openxmlformats.org/officeDocument/2006/relationships/hyperlink" Target="https://drive.google.com/drive/folders/1BOW1r8ACzZ3AoL-CZ7PjpRTQChWNJdjq" TargetMode="External"/><Relationship Id="rId41" Type="http://schemas.openxmlformats.org/officeDocument/2006/relationships/printerSettings" Target="../printerSettings/printerSettings1.bin"/><Relationship Id="rId1" Type="http://schemas.openxmlformats.org/officeDocument/2006/relationships/hyperlink" Target="https://drive.google.com/drive/folders/1Qb-ZhHc6QmNfby72-7okfqd8znw72Xxv?usp=sharing" TargetMode="External"/><Relationship Id="rId6" Type="http://schemas.openxmlformats.org/officeDocument/2006/relationships/hyperlink" Target="http://www.ambientebogota.gov.co/web/transparencia/plan-anticorrupcion-y-de-atencion-al-ciudadano/-/document_library_display/yTv5/view/10867441" TargetMode="External"/><Relationship Id="rId11" Type="http://schemas.openxmlformats.org/officeDocument/2006/relationships/hyperlink" Target="https://docs.google.com/spreadsheets/d/1DH49K1qz5y9vy3ufTmCk0S0WjUSNi3XN/edit" TargetMode="External"/><Relationship Id="rId24" Type="http://schemas.openxmlformats.org/officeDocument/2006/relationships/hyperlink" Target="https://drive.google.com/drive/folders/1R1YA1qs3DrJ86pA9-93tA-r_JqRiBkh4" TargetMode="External"/><Relationship Id="rId32" Type="http://schemas.openxmlformats.org/officeDocument/2006/relationships/hyperlink" Target="https://docs.google.com/spreadsheets/d/1i0qUNaFF5pRhXOysdvWcHLl-vOTcqUCkOxOzOUFozoo/edit" TargetMode="External"/><Relationship Id="rId37" Type="http://schemas.openxmlformats.org/officeDocument/2006/relationships/hyperlink" Target="https://drive.google.com/drive/folders/1fDxOB-zj6HaagUdrd-R9W1N-Ppd7a3n7?usp=sharing" TargetMode="External"/><Relationship Id="rId40" Type="http://schemas.openxmlformats.org/officeDocument/2006/relationships/hyperlink" Target="https://drive.google.com/drive/folders/1G3I3_q-x245inrQK8fOaqUs-e5AzxS-m" TargetMode="External"/><Relationship Id="rId5" Type="http://schemas.openxmlformats.org/officeDocument/2006/relationships/hyperlink" Target="http://www.ambientebogota.gov.co/" TargetMode="External"/><Relationship Id="rId15" Type="http://schemas.openxmlformats.org/officeDocument/2006/relationships/hyperlink" Target="https://drive.google.com/drive/folders/1xd2KxIBo4OfWzqdeuiIyV7H89Yxu1mUS" TargetMode="External"/><Relationship Id="rId23" Type="http://schemas.openxmlformats.org/officeDocument/2006/relationships/hyperlink" Target="https://drive.google.com/drive/folders/1LHA-9UmKYc_UVM-AU0nbyVd5SOt9aqbp" TargetMode="External"/><Relationship Id="rId28" Type="http://schemas.openxmlformats.org/officeDocument/2006/relationships/hyperlink" Target="https://drive.google.com/drive/folders/1BOW1r8ACzZ3AoL-CZ7PjpRTQChWNJdjq" TargetMode="External"/><Relationship Id="rId36" Type="http://schemas.openxmlformats.org/officeDocument/2006/relationships/hyperlink" Target="http://ambientebogota.gov.co/web/transparencia/plan-anticorrupcion-y-de-atencion-al-ciudadano/-/document_library_display/yTv5/view/10867439" TargetMode="External"/><Relationship Id="rId10" Type="http://schemas.openxmlformats.org/officeDocument/2006/relationships/hyperlink" Target="https://docs.google.com/spreadsheets/d/1DH49K1qz5y9vy3ufTmCk0S0WjUSNi3XN/edit" TargetMode="External"/><Relationship Id="rId19" Type="http://schemas.openxmlformats.org/officeDocument/2006/relationships/hyperlink" Target="https://drive.google.com/drive/folders/1M5PwvM8vLGPU7-JFU9hLId6IjnuVst-5" TargetMode="External"/><Relationship Id="rId31" Type="http://schemas.openxmlformats.org/officeDocument/2006/relationships/hyperlink" Target="https://drive.google.com/drive/folders/1u7nAl_T9YmyuzXP4x4HjbZLbE8_K9ip-?usp=sharing" TargetMode="External"/><Relationship Id="rId44" Type="http://schemas.openxmlformats.org/officeDocument/2006/relationships/comments" Target="../comments1.xml"/><Relationship Id="rId4" Type="http://schemas.openxmlformats.org/officeDocument/2006/relationships/hyperlink" Target="https://docs.google.com/spreadsheets/d/1i0qUNaFF5pRhXOysdvWcHLl-vOTcqUCkOxOzOUFozoo/edit" TargetMode="External"/><Relationship Id="rId9" Type="http://schemas.openxmlformats.org/officeDocument/2006/relationships/hyperlink" Target="http://www.ambientebogota.gov.co/web/transparencia/plan-anticorrupcion-y-de-atencion-al-ciudadano/-/document_library_display/yTv5/view/10867441" TargetMode="External"/><Relationship Id="rId14" Type="http://schemas.openxmlformats.org/officeDocument/2006/relationships/hyperlink" Target="https://drive.google.com/drive/folders/1s4PNs4RxnOUwTaglkRXNs60SVRD4YXX7" TargetMode="External"/><Relationship Id="rId22" Type="http://schemas.openxmlformats.org/officeDocument/2006/relationships/hyperlink" Target="https://drive.google.com/drive/folders/1qaIilcdbtAs2-83LjF-yzuF4dqKMq-WL" TargetMode="External"/><Relationship Id="rId27" Type="http://schemas.openxmlformats.org/officeDocument/2006/relationships/hyperlink" Target="https://drive.google.com/drive/folders/1QE_SVkg0B3ZMgjMxkhdkcWP-wT6iovsl" TargetMode="External"/><Relationship Id="rId30" Type="http://schemas.openxmlformats.org/officeDocument/2006/relationships/hyperlink" Target="https://drive.google.com/drive/folders/1u7nAl_T9YmyuzXP4x4HjbZLbE8_K9ip-" TargetMode="External"/><Relationship Id="rId35" Type="http://schemas.openxmlformats.org/officeDocument/2006/relationships/hyperlink" Target="http://ambientebogota.gov.co/web/transparencia/plan-anticorrupcion-y-de-atencion-al-ciudadano/-/document_library_display/yTv5/view/10867439" TargetMode="External"/><Relationship Id="rId4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75"/>
  <sheetViews>
    <sheetView tabSelected="1" zoomScaleNormal="100" workbookViewId="0">
      <selection sqref="A1:B1"/>
    </sheetView>
  </sheetViews>
  <sheetFormatPr baseColWidth="10" defaultColWidth="11.42578125" defaultRowHeight="14.25" x14ac:dyDescent="0.2"/>
  <cols>
    <col min="1" max="1" width="14.5703125" style="4" customWidth="1"/>
    <col min="2" max="2" width="15.42578125" style="4" customWidth="1"/>
    <col min="3" max="3" width="24.28515625" style="4" customWidth="1"/>
    <col min="4" max="4" width="22.85546875" style="9" customWidth="1"/>
    <col min="5" max="5" width="16.5703125" style="6" customWidth="1"/>
    <col min="6" max="6" width="36.28515625" style="8" customWidth="1"/>
    <col min="7" max="7" width="25.42578125" style="11" customWidth="1"/>
    <col min="8" max="8" width="26.28515625" style="12" customWidth="1"/>
    <col min="9" max="9" width="25.5703125" style="12" customWidth="1"/>
    <col min="10" max="10" width="34.5703125" style="11" customWidth="1"/>
    <col min="11" max="11" width="6.42578125" style="7" customWidth="1"/>
    <col min="12" max="12" width="7.42578125" style="7" customWidth="1"/>
    <col min="13" max="13" width="8.7109375" style="7" customWidth="1"/>
    <col min="14" max="14" width="26" style="6" customWidth="1"/>
    <col min="15" max="15" width="106.28515625" style="4" customWidth="1"/>
    <col min="16" max="16" width="23" style="4" customWidth="1"/>
    <col min="17" max="17" width="33.85546875" style="4" customWidth="1"/>
    <col min="18" max="18" width="76.140625" style="4" customWidth="1"/>
    <col min="19" max="19" width="29.7109375" style="4" customWidth="1"/>
    <col min="20" max="20" width="16.28515625" style="4" customWidth="1"/>
    <col min="21" max="21" width="21.140625" style="4" hidden="1" customWidth="1"/>
    <col min="22" max="22" width="23.5703125" style="4" hidden="1" customWidth="1"/>
    <col min="23" max="23" width="23.7109375" style="4" customWidth="1"/>
    <col min="24" max="24" width="78.5703125" style="4" customWidth="1"/>
    <col min="25" max="16384" width="11.42578125" style="5"/>
  </cols>
  <sheetData>
    <row r="1" spans="1:24" ht="93.75" customHeight="1" x14ac:dyDescent="0.2">
      <c r="A1" s="79"/>
      <c r="B1" s="79"/>
      <c r="C1" s="80" t="s">
        <v>331</v>
      </c>
      <c r="D1" s="80"/>
      <c r="E1" s="80"/>
      <c r="F1" s="80"/>
      <c r="G1" s="80"/>
      <c r="H1" s="80"/>
      <c r="I1" s="80"/>
      <c r="J1" s="80"/>
      <c r="K1" s="80"/>
      <c r="L1" s="80"/>
      <c r="M1" s="80"/>
      <c r="N1" s="80"/>
    </row>
    <row r="2" spans="1:24" ht="11.25" customHeight="1" x14ac:dyDescent="0.2"/>
    <row r="3" spans="1:24" ht="42" customHeight="1" thickBot="1" x14ac:dyDescent="0.25">
      <c r="A3" s="91" t="s">
        <v>314</v>
      </c>
      <c r="B3" s="91"/>
      <c r="C3" s="91"/>
      <c r="D3" s="91"/>
      <c r="E3" s="91"/>
      <c r="F3" s="91"/>
      <c r="G3" s="91"/>
      <c r="H3" s="91"/>
      <c r="I3" s="91"/>
      <c r="J3" s="91"/>
      <c r="K3" s="91"/>
      <c r="L3" s="91"/>
      <c r="M3" s="91"/>
      <c r="N3" s="91"/>
    </row>
    <row r="4" spans="1:24" ht="42" customHeight="1" thickTop="1" thickBot="1" x14ac:dyDescent="0.25">
      <c r="A4" s="88" t="s">
        <v>454</v>
      </c>
      <c r="B4" s="89"/>
      <c r="C4" s="89"/>
      <c r="D4" s="89"/>
      <c r="E4" s="89"/>
      <c r="F4" s="89"/>
      <c r="G4" s="89"/>
      <c r="H4" s="89"/>
      <c r="I4" s="89"/>
      <c r="J4" s="89"/>
      <c r="K4" s="89"/>
      <c r="L4" s="89"/>
      <c r="M4" s="89"/>
      <c r="N4" s="90"/>
    </row>
    <row r="5" spans="1:24" ht="17.25" customHeight="1" thickTop="1" thickBot="1" x14ac:dyDescent="0.25"/>
    <row r="6" spans="1:24" ht="24" customHeight="1" thickBot="1" x14ac:dyDescent="0.25">
      <c r="A6" s="82" t="s">
        <v>102</v>
      </c>
      <c r="B6" s="82" t="s">
        <v>101</v>
      </c>
      <c r="C6" s="82" t="s">
        <v>0</v>
      </c>
      <c r="D6" s="82" t="s">
        <v>30</v>
      </c>
      <c r="E6" s="82" t="s">
        <v>31</v>
      </c>
      <c r="F6" s="82" t="s">
        <v>29</v>
      </c>
      <c r="G6" s="82" t="s">
        <v>257</v>
      </c>
      <c r="H6" s="82" t="s">
        <v>181</v>
      </c>
      <c r="I6" s="82" t="s">
        <v>1</v>
      </c>
      <c r="J6" s="82" t="s">
        <v>186</v>
      </c>
      <c r="K6" s="92" t="s">
        <v>33</v>
      </c>
      <c r="L6" s="93"/>
      <c r="M6" s="94"/>
      <c r="N6" s="82" t="s">
        <v>182</v>
      </c>
      <c r="O6" s="111" t="s">
        <v>455</v>
      </c>
      <c r="P6" s="112"/>
      <c r="Q6" s="113"/>
      <c r="R6" s="114" t="s">
        <v>330</v>
      </c>
      <c r="S6" s="115"/>
      <c r="T6" s="116"/>
      <c r="U6" s="103" t="s">
        <v>417</v>
      </c>
      <c r="V6" s="105" t="s">
        <v>418</v>
      </c>
      <c r="W6" s="107" t="s">
        <v>453</v>
      </c>
      <c r="X6" s="109" t="s">
        <v>419</v>
      </c>
    </row>
    <row r="7" spans="1:24" ht="33.75" customHeight="1" thickBot="1" x14ac:dyDescent="0.25">
      <c r="A7" s="83"/>
      <c r="B7" s="83"/>
      <c r="C7" s="83"/>
      <c r="D7" s="83"/>
      <c r="E7" s="83"/>
      <c r="F7" s="83"/>
      <c r="G7" s="83"/>
      <c r="H7" s="83"/>
      <c r="I7" s="83"/>
      <c r="J7" s="83"/>
      <c r="K7" s="1" t="s">
        <v>36</v>
      </c>
      <c r="L7" s="2" t="s">
        <v>34</v>
      </c>
      <c r="M7" s="3" t="s">
        <v>35</v>
      </c>
      <c r="N7" s="83"/>
      <c r="O7" s="47" t="s">
        <v>327</v>
      </c>
      <c r="P7" s="48" t="s">
        <v>329</v>
      </c>
      <c r="Q7" s="49" t="s">
        <v>328</v>
      </c>
      <c r="R7" s="50" t="s">
        <v>332</v>
      </c>
      <c r="S7" s="51" t="s">
        <v>328</v>
      </c>
      <c r="T7" s="52" t="s">
        <v>333</v>
      </c>
      <c r="U7" s="104"/>
      <c r="V7" s="106"/>
      <c r="W7" s="108"/>
      <c r="X7" s="110"/>
    </row>
    <row r="8" spans="1:24" ht="92.25" customHeight="1" x14ac:dyDescent="0.2">
      <c r="A8" s="86" t="s">
        <v>97</v>
      </c>
      <c r="B8" s="86" t="s">
        <v>439</v>
      </c>
      <c r="C8" s="53" t="s">
        <v>43</v>
      </c>
      <c r="D8" s="54" t="s">
        <v>2</v>
      </c>
      <c r="E8" s="54" t="s">
        <v>32</v>
      </c>
      <c r="F8" s="54" t="s">
        <v>146</v>
      </c>
      <c r="G8" s="54" t="s">
        <v>153</v>
      </c>
      <c r="H8" s="55" t="s">
        <v>149</v>
      </c>
      <c r="I8" s="54" t="s">
        <v>150</v>
      </c>
      <c r="J8" s="54" t="s">
        <v>456</v>
      </c>
      <c r="K8" s="56"/>
      <c r="L8" s="57"/>
      <c r="M8" s="58" t="s">
        <v>3</v>
      </c>
      <c r="N8" s="54" t="s">
        <v>68</v>
      </c>
      <c r="O8" s="56" t="s">
        <v>410</v>
      </c>
      <c r="P8" s="57"/>
      <c r="Q8" s="58"/>
      <c r="R8" s="56" t="s">
        <v>410</v>
      </c>
      <c r="S8" s="57"/>
      <c r="T8" s="58"/>
      <c r="U8" s="56">
        <v>1</v>
      </c>
      <c r="V8" s="57">
        <v>0</v>
      </c>
      <c r="W8" s="59">
        <f>V8/U8</f>
        <v>0</v>
      </c>
      <c r="X8" s="58"/>
    </row>
    <row r="9" spans="1:24" ht="70.5" customHeight="1" x14ac:dyDescent="0.2">
      <c r="A9" s="84"/>
      <c r="B9" s="84"/>
      <c r="C9" s="31" t="s">
        <v>43</v>
      </c>
      <c r="D9" s="33" t="s">
        <v>2</v>
      </c>
      <c r="E9" s="33" t="s">
        <v>37</v>
      </c>
      <c r="F9" s="33" t="s">
        <v>147</v>
      </c>
      <c r="G9" s="34" t="s">
        <v>154</v>
      </c>
      <c r="H9" s="34" t="s">
        <v>148</v>
      </c>
      <c r="I9" s="33" t="s">
        <v>457</v>
      </c>
      <c r="J9" s="33" t="s">
        <v>194</v>
      </c>
      <c r="K9" s="18"/>
      <c r="L9" s="17"/>
      <c r="M9" s="39" t="s">
        <v>286</v>
      </c>
      <c r="N9" s="33" t="s">
        <v>4</v>
      </c>
      <c r="O9" s="18" t="s">
        <v>410</v>
      </c>
      <c r="P9" s="17"/>
      <c r="Q9" s="19"/>
      <c r="R9" s="18" t="s">
        <v>410</v>
      </c>
      <c r="S9" s="17"/>
      <c r="T9" s="19"/>
      <c r="U9" s="18">
        <v>1</v>
      </c>
      <c r="V9" s="17">
        <v>0</v>
      </c>
      <c r="W9" s="20">
        <f t="shared" ref="W9:W55" si="0">V9/U9</f>
        <v>0</v>
      </c>
      <c r="X9" s="19"/>
    </row>
    <row r="10" spans="1:24" ht="195.75" customHeight="1" x14ac:dyDescent="0.2">
      <c r="A10" s="84"/>
      <c r="B10" s="84"/>
      <c r="C10" s="31" t="s">
        <v>43</v>
      </c>
      <c r="D10" s="34" t="s">
        <v>2</v>
      </c>
      <c r="E10" s="33" t="s">
        <v>294</v>
      </c>
      <c r="F10" s="34" t="s">
        <v>212</v>
      </c>
      <c r="G10" s="34" t="s">
        <v>213</v>
      </c>
      <c r="H10" s="34" t="s">
        <v>214</v>
      </c>
      <c r="I10" s="34" t="s">
        <v>215</v>
      </c>
      <c r="J10" s="33" t="s">
        <v>224</v>
      </c>
      <c r="K10" s="23" t="s">
        <v>3</v>
      </c>
      <c r="L10" s="24" t="s">
        <v>3</v>
      </c>
      <c r="M10" s="40"/>
      <c r="N10" s="34" t="s">
        <v>211</v>
      </c>
      <c r="O10" s="18" t="s">
        <v>352</v>
      </c>
      <c r="P10" s="17" t="s">
        <v>339</v>
      </c>
      <c r="Q10" s="19" t="s">
        <v>340</v>
      </c>
      <c r="R10" s="18" t="s">
        <v>353</v>
      </c>
      <c r="S10" s="29" t="s">
        <v>354</v>
      </c>
      <c r="T10" s="21" t="s">
        <v>351</v>
      </c>
      <c r="U10" s="18">
        <v>1</v>
      </c>
      <c r="V10" s="17">
        <v>1</v>
      </c>
      <c r="W10" s="20">
        <f t="shared" si="0"/>
        <v>1</v>
      </c>
      <c r="X10" s="19" t="s">
        <v>458</v>
      </c>
    </row>
    <row r="11" spans="1:24" ht="80.25" customHeight="1" x14ac:dyDescent="0.2">
      <c r="A11" s="84"/>
      <c r="B11" s="84"/>
      <c r="C11" s="31" t="s">
        <v>43</v>
      </c>
      <c r="D11" s="34" t="s">
        <v>2</v>
      </c>
      <c r="E11" s="33" t="s">
        <v>38</v>
      </c>
      <c r="F11" s="34" t="s">
        <v>459</v>
      </c>
      <c r="G11" s="34" t="s">
        <v>460</v>
      </c>
      <c r="H11" s="34" t="s">
        <v>461</v>
      </c>
      <c r="I11" s="34" t="s">
        <v>462</v>
      </c>
      <c r="J11" s="34" t="s">
        <v>463</v>
      </c>
      <c r="K11" s="23"/>
      <c r="L11" s="24" t="s">
        <v>3</v>
      </c>
      <c r="M11" s="40" t="s">
        <v>3</v>
      </c>
      <c r="N11" s="33" t="s">
        <v>246</v>
      </c>
      <c r="O11" s="18" t="s">
        <v>411</v>
      </c>
      <c r="P11" s="17"/>
      <c r="Q11" s="19"/>
      <c r="R11" s="18" t="s">
        <v>411</v>
      </c>
      <c r="S11" s="17"/>
      <c r="T11" s="19"/>
      <c r="U11" s="18">
        <v>1</v>
      </c>
      <c r="V11" s="17">
        <v>0</v>
      </c>
      <c r="W11" s="20">
        <f t="shared" si="0"/>
        <v>0</v>
      </c>
      <c r="X11" s="19"/>
    </row>
    <row r="12" spans="1:24" ht="128.25" x14ac:dyDescent="0.2">
      <c r="A12" s="84"/>
      <c r="B12" s="84"/>
      <c r="C12" s="31" t="s">
        <v>43</v>
      </c>
      <c r="D12" s="33" t="s">
        <v>6</v>
      </c>
      <c r="E12" s="33" t="s">
        <v>39</v>
      </c>
      <c r="F12" s="33" t="s">
        <v>180</v>
      </c>
      <c r="G12" s="33" t="s">
        <v>155</v>
      </c>
      <c r="H12" s="34" t="s">
        <v>151</v>
      </c>
      <c r="I12" s="34" t="s">
        <v>184</v>
      </c>
      <c r="J12" s="33" t="s">
        <v>195</v>
      </c>
      <c r="K12" s="18" t="s">
        <v>3</v>
      </c>
      <c r="L12" s="17"/>
      <c r="M12" s="19"/>
      <c r="N12" s="33" t="s">
        <v>4</v>
      </c>
      <c r="O12" s="18" t="s">
        <v>347</v>
      </c>
      <c r="P12" s="22">
        <v>0.5</v>
      </c>
      <c r="Q12" s="43" t="s">
        <v>346</v>
      </c>
      <c r="R12" s="18" t="s">
        <v>355</v>
      </c>
      <c r="S12" s="29" t="s">
        <v>346</v>
      </c>
      <c r="T12" s="21" t="s">
        <v>351</v>
      </c>
      <c r="U12" s="18">
        <v>1</v>
      </c>
      <c r="V12" s="17">
        <v>0.5</v>
      </c>
      <c r="W12" s="20">
        <f t="shared" si="0"/>
        <v>0.5</v>
      </c>
      <c r="X12" s="19" t="s">
        <v>420</v>
      </c>
    </row>
    <row r="13" spans="1:24" ht="165.75" customHeight="1" x14ac:dyDescent="0.2">
      <c r="A13" s="84"/>
      <c r="B13" s="84"/>
      <c r="C13" s="31" t="s">
        <v>43</v>
      </c>
      <c r="D13" s="33" t="s">
        <v>6</v>
      </c>
      <c r="E13" s="33" t="s">
        <v>40</v>
      </c>
      <c r="F13" s="33" t="s">
        <v>464</v>
      </c>
      <c r="G13" s="33" t="s">
        <v>465</v>
      </c>
      <c r="H13" s="33" t="s">
        <v>466</v>
      </c>
      <c r="I13" s="33" t="s">
        <v>467</v>
      </c>
      <c r="J13" s="33" t="s">
        <v>468</v>
      </c>
      <c r="K13" s="18"/>
      <c r="L13" s="17" t="s">
        <v>3</v>
      </c>
      <c r="M13" s="19"/>
      <c r="N13" s="33" t="s">
        <v>23</v>
      </c>
      <c r="O13" s="18" t="s">
        <v>547</v>
      </c>
      <c r="P13" s="17">
        <v>2</v>
      </c>
      <c r="Q13" s="19"/>
      <c r="R13" s="18" t="s">
        <v>469</v>
      </c>
      <c r="S13" s="17"/>
      <c r="T13" s="21" t="s">
        <v>351</v>
      </c>
      <c r="U13" s="18">
        <v>1</v>
      </c>
      <c r="V13" s="17">
        <v>0.5</v>
      </c>
      <c r="W13" s="20">
        <f t="shared" si="0"/>
        <v>0.5</v>
      </c>
      <c r="X13" s="19" t="s">
        <v>470</v>
      </c>
    </row>
    <row r="14" spans="1:24" ht="375.75" customHeight="1" x14ac:dyDescent="0.2">
      <c r="A14" s="84"/>
      <c r="B14" s="84"/>
      <c r="C14" s="31" t="s">
        <v>43</v>
      </c>
      <c r="D14" s="33" t="s">
        <v>9</v>
      </c>
      <c r="E14" s="33" t="s">
        <v>41</v>
      </c>
      <c r="F14" s="33" t="s">
        <v>111</v>
      </c>
      <c r="G14" s="33" t="s">
        <v>158</v>
      </c>
      <c r="H14" s="33" t="s">
        <v>116</v>
      </c>
      <c r="I14" s="33" t="s">
        <v>115</v>
      </c>
      <c r="J14" s="33" t="s">
        <v>197</v>
      </c>
      <c r="K14" s="18" t="s">
        <v>3</v>
      </c>
      <c r="L14" s="17" t="s">
        <v>3</v>
      </c>
      <c r="M14" s="19" t="s">
        <v>3</v>
      </c>
      <c r="N14" s="33" t="s">
        <v>196</v>
      </c>
      <c r="O14" s="18" t="s">
        <v>471</v>
      </c>
      <c r="P14" s="20">
        <f>3/12</f>
        <v>0.25</v>
      </c>
      <c r="Q14" s="43" t="s">
        <v>354</v>
      </c>
      <c r="R14" s="18" t="s">
        <v>472</v>
      </c>
      <c r="S14" s="29" t="s">
        <v>356</v>
      </c>
      <c r="T14" s="21" t="s">
        <v>351</v>
      </c>
      <c r="U14" s="18">
        <v>1</v>
      </c>
      <c r="V14" s="17">
        <v>0.13</v>
      </c>
      <c r="W14" s="20">
        <f>V14/U14</f>
        <v>0.13</v>
      </c>
      <c r="X14" s="19" t="s">
        <v>432</v>
      </c>
    </row>
    <row r="15" spans="1:24" ht="111" customHeight="1" thickBot="1" x14ac:dyDescent="0.25">
      <c r="A15" s="87"/>
      <c r="B15" s="87"/>
      <c r="C15" s="32" t="s">
        <v>43</v>
      </c>
      <c r="D15" s="36" t="s">
        <v>10</v>
      </c>
      <c r="E15" s="36" t="s">
        <v>42</v>
      </c>
      <c r="F15" s="36" t="s">
        <v>316</v>
      </c>
      <c r="G15" s="36" t="s">
        <v>159</v>
      </c>
      <c r="H15" s="36" t="s">
        <v>247</v>
      </c>
      <c r="I15" s="36" t="s">
        <v>248</v>
      </c>
      <c r="J15" s="36" t="s">
        <v>216</v>
      </c>
      <c r="K15" s="25" t="s">
        <v>3</v>
      </c>
      <c r="L15" s="26" t="s">
        <v>3</v>
      </c>
      <c r="M15" s="27" t="s">
        <v>3</v>
      </c>
      <c r="N15" s="36" t="s">
        <v>11</v>
      </c>
      <c r="O15" s="25" t="s">
        <v>357</v>
      </c>
      <c r="P15" s="46">
        <f>1/3</f>
        <v>0.33333333333333331</v>
      </c>
      <c r="Q15" s="27" t="s">
        <v>473</v>
      </c>
      <c r="R15" s="25" t="s">
        <v>358</v>
      </c>
      <c r="S15" s="26" t="s">
        <v>359</v>
      </c>
      <c r="T15" s="60" t="s">
        <v>351</v>
      </c>
      <c r="U15" s="25">
        <v>1</v>
      </c>
      <c r="V15" s="26">
        <v>0.33</v>
      </c>
      <c r="W15" s="46">
        <f t="shared" si="0"/>
        <v>0.33</v>
      </c>
      <c r="X15" s="27" t="s">
        <v>433</v>
      </c>
    </row>
    <row r="16" spans="1:24" ht="178.5" customHeight="1" x14ac:dyDescent="0.2">
      <c r="A16" s="85"/>
      <c r="B16" s="84"/>
      <c r="C16" s="53" t="s">
        <v>71</v>
      </c>
      <c r="D16" s="61" t="s">
        <v>46</v>
      </c>
      <c r="E16" s="54" t="s">
        <v>44</v>
      </c>
      <c r="F16" s="54" t="s">
        <v>245</v>
      </c>
      <c r="G16" s="54" t="s">
        <v>156</v>
      </c>
      <c r="H16" s="54" t="s">
        <v>120</v>
      </c>
      <c r="I16" s="55" t="s">
        <v>474</v>
      </c>
      <c r="J16" s="54" t="s">
        <v>300</v>
      </c>
      <c r="K16" s="56" t="s">
        <v>3</v>
      </c>
      <c r="L16" s="57"/>
      <c r="M16" s="58"/>
      <c r="N16" s="54" t="s">
        <v>301</v>
      </c>
      <c r="O16" s="56" t="s">
        <v>475</v>
      </c>
      <c r="P16" s="62">
        <v>1</v>
      </c>
      <c r="Q16" s="63" t="s">
        <v>447</v>
      </c>
      <c r="R16" s="56" t="s">
        <v>361</v>
      </c>
      <c r="S16" s="57" t="s">
        <v>392</v>
      </c>
      <c r="T16" s="58" t="s">
        <v>360</v>
      </c>
      <c r="U16" s="56">
        <v>1</v>
      </c>
      <c r="V16" s="57">
        <v>1</v>
      </c>
      <c r="W16" s="59">
        <f t="shared" si="0"/>
        <v>1</v>
      </c>
      <c r="X16" s="58" t="s">
        <v>434</v>
      </c>
    </row>
    <row r="17" spans="1:24" ht="189" customHeight="1" x14ac:dyDescent="0.2">
      <c r="A17" s="85"/>
      <c r="B17" s="84"/>
      <c r="C17" s="31" t="s">
        <v>71</v>
      </c>
      <c r="D17" s="35" t="s">
        <v>69</v>
      </c>
      <c r="E17" s="33" t="s">
        <v>45</v>
      </c>
      <c r="F17" s="33" t="s">
        <v>244</v>
      </c>
      <c r="G17" s="33" t="s">
        <v>157</v>
      </c>
      <c r="H17" s="34" t="s">
        <v>121</v>
      </c>
      <c r="I17" s="34" t="s">
        <v>220</v>
      </c>
      <c r="J17" s="33" t="s">
        <v>198</v>
      </c>
      <c r="K17" s="18" t="s">
        <v>3</v>
      </c>
      <c r="L17" s="17"/>
      <c r="M17" s="19"/>
      <c r="N17" s="33" t="s">
        <v>302</v>
      </c>
      <c r="O17" s="18" t="s">
        <v>476</v>
      </c>
      <c r="P17" s="22">
        <v>0.3</v>
      </c>
      <c r="Q17" s="43" t="s">
        <v>448</v>
      </c>
      <c r="R17" s="18" t="s">
        <v>477</v>
      </c>
      <c r="S17" s="29" t="s">
        <v>449</v>
      </c>
      <c r="T17" s="21" t="s">
        <v>351</v>
      </c>
      <c r="U17" s="18">
        <v>1</v>
      </c>
      <c r="V17" s="17">
        <v>0.3</v>
      </c>
      <c r="W17" s="20">
        <f t="shared" si="0"/>
        <v>0.3</v>
      </c>
      <c r="X17" s="19" t="s">
        <v>435</v>
      </c>
    </row>
    <row r="18" spans="1:24" ht="84.75" customHeight="1" x14ac:dyDescent="0.2">
      <c r="A18" s="85"/>
      <c r="B18" s="84"/>
      <c r="C18" s="31" t="s">
        <v>71</v>
      </c>
      <c r="D18" s="33" t="s">
        <v>118</v>
      </c>
      <c r="E18" s="33" t="s">
        <v>49</v>
      </c>
      <c r="F18" s="34" t="s">
        <v>478</v>
      </c>
      <c r="G18" s="34" t="s">
        <v>479</v>
      </c>
      <c r="H18" s="34" t="s">
        <v>303</v>
      </c>
      <c r="I18" s="34" t="s">
        <v>480</v>
      </c>
      <c r="J18" s="34" t="s">
        <v>222</v>
      </c>
      <c r="K18" s="23"/>
      <c r="L18" s="24" t="s">
        <v>3</v>
      </c>
      <c r="M18" s="40" t="s">
        <v>3</v>
      </c>
      <c r="N18" s="34" t="s">
        <v>117</v>
      </c>
      <c r="O18" s="18" t="s">
        <v>411</v>
      </c>
      <c r="P18" s="17"/>
      <c r="Q18" s="19"/>
      <c r="R18" s="18" t="s">
        <v>411</v>
      </c>
      <c r="S18" s="17"/>
      <c r="T18" s="19"/>
      <c r="U18" s="18">
        <v>1</v>
      </c>
      <c r="V18" s="17"/>
      <c r="W18" s="20">
        <f t="shared" si="0"/>
        <v>0</v>
      </c>
      <c r="X18" s="19"/>
    </row>
    <row r="19" spans="1:24" ht="114.75" thickBot="1" x14ac:dyDescent="0.25">
      <c r="A19" s="85"/>
      <c r="B19" s="84"/>
      <c r="C19" s="32" t="s">
        <v>71</v>
      </c>
      <c r="D19" s="36" t="s">
        <v>70</v>
      </c>
      <c r="E19" s="36" t="s">
        <v>50</v>
      </c>
      <c r="F19" s="38" t="s">
        <v>481</v>
      </c>
      <c r="G19" s="38" t="s">
        <v>183</v>
      </c>
      <c r="H19" s="38" t="s">
        <v>119</v>
      </c>
      <c r="I19" s="38" t="s">
        <v>304</v>
      </c>
      <c r="J19" s="38" t="s">
        <v>223</v>
      </c>
      <c r="K19" s="64"/>
      <c r="L19" s="65" t="s">
        <v>3</v>
      </c>
      <c r="M19" s="66" t="s">
        <v>3</v>
      </c>
      <c r="N19" s="38" t="s">
        <v>117</v>
      </c>
      <c r="O19" s="25" t="s">
        <v>411</v>
      </c>
      <c r="P19" s="26"/>
      <c r="Q19" s="27"/>
      <c r="R19" s="25" t="s">
        <v>411</v>
      </c>
      <c r="S19" s="26"/>
      <c r="T19" s="27"/>
      <c r="U19" s="25">
        <v>1</v>
      </c>
      <c r="V19" s="26"/>
      <c r="W19" s="46">
        <f t="shared" si="0"/>
        <v>0</v>
      </c>
      <c r="X19" s="27"/>
    </row>
    <row r="20" spans="1:24" ht="201.75" customHeight="1" x14ac:dyDescent="0.2">
      <c r="A20" s="95" t="s">
        <v>99</v>
      </c>
      <c r="B20" s="86" t="s">
        <v>440</v>
      </c>
      <c r="C20" s="53" t="s">
        <v>441</v>
      </c>
      <c r="D20" s="54" t="s">
        <v>47</v>
      </c>
      <c r="E20" s="54" t="s">
        <v>51</v>
      </c>
      <c r="F20" s="54" t="s">
        <v>243</v>
      </c>
      <c r="G20" s="54" t="s">
        <v>161</v>
      </c>
      <c r="H20" s="54" t="s">
        <v>318</v>
      </c>
      <c r="I20" s="54" t="s">
        <v>242</v>
      </c>
      <c r="J20" s="54" t="s">
        <v>199</v>
      </c>
      <c r="K20" s="56" t="s">
        <v>3</v>
      </c>
      <c r="L20" s="57" t="s">
        <v>3</v>
      </c>
      <c r="M20" s="58" t="s">
        <v>3</v>
      </c>
      <c r="N20" s="54" t="s">
        <v>15</v>
      </c>
      <c r="O20" s="56" t="s">
        <v>362</v>
      </c>
      <c r="P20" s="59">
        <f>3/12</f>
        <v>0.25</v>
      </c>
      <c r="Q20" s="58" t="s">
        <v>348</v>
      </c>
      <c r="R20" s="56" t="s">
        <v>363</v>
      </c>
      <c r="S20" s="57" t="s">
        <v>364</v>
      </c>
      <c r="T20" s="67" t="s">
        <v>351</v>
      </c>
      <c r="U20" s="56">
        <v>1</v>
      </c>
      <c r="V20" s="57">
        <v>0.25</v>
      </c>
      <c r="W20" s="59">
        <f t="shared" si="0"/>
        <v>0.25</v>
      </c>
      <c r="X20" s="58" t="s">
        <v>482</v>
      </c>
    </row>
    <row r="21" spans="1:24" ht="73.5" customHeight="1" x14ac:dyDescent="0.2">
      <c r="A21" s="85"/>
      <c r="B21" s="84"/>
      <c r="C21" s="31" t="s">
        <v>441</v>
      </c>
      <c r="D21" s="33" t="s">
        <v>47</v>
      </c>
      <c r="E21" s="33" t="s">
        <v>52</v>
      </c>
      <c r="F21" s="33" t="s">
        <v>123</v>
      </c>
      <c r="G21" s="33" t="s">
        <v>160</v>
      </c>
      <c r="H21" s="33" t="s">
        <v>152</v>
      </c>
      <c r="I21" s="34" t="s">
        <v>241</v>
      </c>
      <c r="J21" s="34" t="s">
        <v>483</v>
      </c>
      <c r="K21" s="41" t="s">
        <v>3</v>
      </c>
      <c r="L21" s="28" t="s">
        <v>3</v>
      </c>
      <c r="M21" s="42" t="s">
        <v>3</v>
      </c>
      <c r="N21" s="33" t="s">
        <v>7</v>
      </c>
      <c r="O21" s="18" t="s">
        <v>337</v>
      </c>
      <c r="P21" s="17" t="s">
        <v>336</v>
      </c>
      <c r="Q21" s="43" t="s">
        <v>484</v>
      </c>
      <c r="R21" s="18" t="s">
        <v>365</v>
      </c>
      <c r="S21" s="29" t="s">
        <v>484</v>
      </c>
      <c r="T21" s="21" t="s">
        <v>351</v>
      </c>
      <c r="U21" s="18">
        <v>1</v>
      </c>
      <c r="V21" s="17">
        <v>0.75</v>
      </c>
      <c r="W21" s="20">
        <f t="shared" si="0"/>
        <v>0.75</v>
      </c>
      <c r="X21" s="39" t="s">
        <v>423</v>
      </c>
    </row>
    <row r="22" spans="1:24" ht="123" customHeight="1" x14ac:dyDescent="0.2">
      <c r="A22" s="85"/>
      <c r="B22" s="84"/>
      <c r="C22" s="31" t="s">
        <v>441</v>
      </c>
      <c r="D22" s="33" t="s">
        <v>47</v>
      </c>
      <c r="E22" s="33" t="s">
        <v>53</v>
      </c>
      <c r="F22" s="33" t="s">
        <v>192</v>
      </c>
      <c r="G22" s="33" t="s">
        <v>162</v>
      </c>
      <c r="H22" s="33" t="s">
        <v>122</v>
      </c>
      <c r="I22" s="33" t="s">
        <v>12</v>
      </c>
      <c r="J22" s="33" t="s">
        <v>485</v>
      </c>
      <c r="K22" s="18" t="s">
        <v>3</v>
      </c>
      <c r="L22" s="17" t="s">
        <v>5</v>
      </c>
      <c r="M22" s="19" t="s">
        <v>5</v>
      </c>
      <c r="N22" s="33" t="s">
        <v>7</v>
      </c>
      <c r="O22" s="18" t="s">
        <v>486</v>
      </c>
      <c r="P22" s="20">
        <f>2/2</f>
        <v>1</v>
      </c>
      <c r="Q22" s="43" t="s">
        <v>450</v>
      </c>
      <c r="R22" s="18" t="s">
        <v>486</v>
      </c>
      <c r="S22" s="29" t="s">
        <v>450</v>
      </c>
      <c r="T22" s="19" t="s">
        <v>366</v>
      </c>
      <c r="U22" s="18">
        <v>1</v>
      </c>
      <c r="V22" s="17">
        <v>1</v>
      </c>
      <c r="W22" s="20">
        <f t="shared" si="0"/>
        <v>1</v>
      </c>
      <c r="X22" s="39" t="s">
        <v>487</v>
      </c>
    </row>
    <row r="23" spans="1:24" ht="103.5" customHeight="1" x14ac:dyDescent="0.2">
      <c r="A23" s="85"/>
      <c r="B23" s="84"/>
      <c r="C23" s="31" t="s">
        <v>441</v>
      </c>
      <c r="D23" s="33" t="s">
        <v>47</v>
      </c>
      <c r="E23" s="33" t="s">
        <v>54</v>
      </c>
      <c r="F23" s="33" t="s">
        <v>249</v>
      </c>
      <c r="G23" s="33" t="s">
        <v>163</v>
      </c>
      <c r="H23" s="33" t="s">
        <v>250</v>
      </c>
      <c r="I23" s="33" t="s">
        <v>251</v>
      </c>
      <c r="J23" s="33" t="s">
        <v>488</v>
      </c>
      <c r="K23" s="18"/>
      <c r="L23" s="17" t="s">
        <v>3</v>
      </c>
      <c r="M23" s="19" t="s">
        <v>3</v>
      </c>
      <c r="N23" s="33" t="s">
        <v>7</v>
      </c>
      <c r="O23" s="18" t="s">
        <v>411</v>
      </c>
      <c r="P23" s="17"/>
      <c r="Q23" s="19"/>
      <c r="R23" s="18" t="s">
        <v>411</v>
      </c>
      <c r="S23" s="17"/>
      <c r="T23" s="19"/>
      <c r="U23" s="18">
        <v>1</v>
      </c>
      <c r="V23" s="17"/>
      <c r="W23" s="20">
        <f t="shared" si="0"/>
        <v>0</v>
      </c>
      <c r="X23" s="19"/>
    </row>
    <row r="24" spans="1:24" ht="105.75" customHeight="1" x14ac:dyDescent="0.2">
      <c r="A24" s="85"/>
      <c r="B24" s="84"/>
      <c r="C24" s="31" t="s">
        <v>441</v>
      </c>
      <c r="D24" s="33" t="s">
        <v>47</v>
      </c>
      <c r="E24" s="33" t="s">
        <v>55</v>
      </c>
      <c r="F24" s="33" t="s">
        <v>240</v>
      </c>
      <c r="G24" s="33" t="s">
        <v>164</v>
      </c>
      <c r="H24" s="33" t="s">
        <v>124</v>
      </c>
      <c r="I24" s="33" t="s">
        <v>252</v>
      </c>
      <c r="J24" s="33" t="s">
        <v>187</v>
      </c>
      <c r="K24" s="41" t="s">
        <v>3</v>
      </c>
      <c r="L24" s="28" t="s">
        <v>8</v>
      </c>
      <c r="M24" s="42"/>
      <c r="N24" s="33" t="s">
        <v>7</v>
      </c>
      <c r="O24" s="18" t="s">
        <v>489</v>
      </c>
      <c r="P24" s="20">
        <f>3/3</f>
        <v>1</v>
      </c>
      <c r="Q24" s="19" t="s">
        <v>490</v>
      </c>
      <c r="R24" s="18" t="s">
        <v>491</v>
      </c>
      <c r="S24" s="17" t="s">
        <v>490</v>
      </c>
      <c r="T24" s="19" t="s">
        <v>366</v>
      </c>
      <c r="U24" s="18">
        <v>1</v>
      </c>
      <c r="V24" s="17">
        <v>1</v>
      </c>
      <c r="W24" s="20">
        <f t="shared" si="0"/>
        <v>1</v>
      </c>
      <c r="X24" s="44" t="s">
        <v>492</v>
      </c>
    </row>
    <row r="25" spans="1:24" ht="107.25" customHeight="1" x14ac:dyDescent="0.2">
      <c r="A25" s="85"/>
      <c r="B25" s="84"/>
      <c r="C25" s="31" t="s">
        <v>441</v>
      </c>
      <c r="D25" s="33" t="s">
        <v>48</v>
      </c>
      <c r="E25" s="33" t="s">
        <v>56</v>
      </c>
      <c r="F25" s="33" t="s">
        <v>221</v>
      </c>
      <c r="G25" s="33" t="s">
        <v>193</v>
      </c>
      <c r="H25" s="33" t="s">
        <v>125</v>
      </c>
      <c r="I25" s="33" t="s">
        <v>287</v>
      </c>
      <c r="J25" s="33" t="s">
        <v>189</v>
      </c>
      <c r="K25" s="41" t="s">
        <v>3</v>
      </c>
      <c r="L25" s="28" t="s">
        <v>3</v>
      </c>
      <c r="M25" s="42" t="s">
        <v>3</v>
      </c>
      <c r="N25" s="33" t="s">
        <v>13</v>
      </c>
      <c r="O25" s="23" t="s">
        <v>341</v>
      </c>
      <c r="P25" s="24" t="s">
        <v>493</v>
      </c>
      <c r="Q25" s="40" t="s">
        <v>342</v>
      </c>
      <c r="R25" s="18" t="s">
        <v>494</v>
      </c>
      <c r="S25" s="29" t="s">
        <v>367</v>
      </c>
      <c r="T25" s="21" t="s">
        <v>351</v>
      </c>
      <c r="U25" s="18">
        <v>1</v>
      </c>
      <c r="V25" s="17">
        <v>0.33</v>
      </c>
      <c r="W25" s="20">
        <f t="shared" si="0"/>
        <v>0.33</v>
      </c>
      <c r="X25" s="39" t="s">
        <v>495</v>
      </c>
    </row>
    <row r="26" spans="1:24" ht="149.25" customHeight="1" x14ac:dyDescent="0.2">
      <c r="A26" s="85"/>
      <c r="B26" s="84"/>
      <c r="C26" s="31" t="s">
        <v>441</v>
      </c>
      <c r="D26" s="33" t="s">
        <v>48</v>
      </c>
      <c r="E26" s="33" t="s">
        <v>57</v>
      </c>
      <c r="F26" s="33" t="s">
        <v>239</v>
      </c>
      <c r="G26" s="33" t="s">
        <v>190</v>
      </c>
      <c r="H26" s="33" t="s">
        <v>191</v>
      </c>
      <c r="I26" s="33" t="s">
        <v>315</v>
      </c>
      <c r="J26" s="33" t="s">
        <v>225</v>
      </c>
      <c r="K26" s="18" t="s">
        <v>3</v>
      </c>
      <c r="L26" s="17" t="s">
        <v>3</v>
      </c>
      <c r="M26" s="19" t="s">
        <v>3</v>
      </c>
      <c r="N26" s="33" t="s">
        <v>13</v>
      </c>
      <c r="O26" s="23" t="s">
        <v>343</v>
      </c>
      <c r="P26" s="22">
        <v>1</v>
      </c>
      <c r="Q26" s="40" t="s">
        <v>496</v>
      </c>
      <c r="R26" s="23" t="s">
        <v>369</v>
      </c>
      <c r="S26" s="17" t="s">
        <v>368</v>
      </c>
      <c r="T26" s="21" t="s">
        <v>351</v>
      </c>
      <c r="U26" s="18">
        <v>1</v>
      </c>
      <c r="V26" s="17">
        <v>0.33</v>
      </c>
      <c r="W26" s="20">
        <f t="shared" si="0"/>
        <v>0.33</v>
      </c>
      <c r="X26" s="39" t="s">
        <v>497</v>
      </c>
    </row>
    <row r="27" spans="1:24" ht="135" customHeight="1" x14ac:dyDescent="0.2">
      <c r="A27" s="85"/>
      <c r="B27" s="84"/>
      <c r="C27" s="31" t="s">
        <v>441</v>
      </c>
      <c r="D27" s="33" t="s">
        <v>48</v>
      </c>
      <c r="E27" s="33" t="s">
        <v>258</v>
      </c>
      <c r="F27" s="33" t="s">
        <v>317</v>
      </c>
      <c r="G27" s="33" t="s">
        <v>498</v>
      </c>
      <c r="H27" s="33" t="s">
        <v>288</v>
      </c>
      <c r="I27" s="37" t="s">
        <v>289</v>
      </c>
      <c r="J27" s="33" t="s">
        <v>290</v>
      </c>
      <c r="K27" s="18" t="s">
        <v>3</v>
      </c>
      <c r="L27" s="17" t="s">
        <v>3</v>
      </c>
      <c r="M27" s="19" t="s">
        <v>3</v>
      </c>
      <c r="N27" s="33" t="s">
        <v>13</v>
      </c>
      <c r="O27" s="23" t="s">
        <v>344</v>
      </c>
      <c r="P27" s="24" t="s">
        <v>350</v>
      </c>
      <c r="Q27" s="40" t="s">
        <v>345</v>
      </c>
      <c r="R27" s="18" t="s">
        <v>370</v>
      </c>
      <c r="S27" s="17" t="s">
        <v>371</v>
      </c>
      <c r="T27" s="21" t="s">
        <v>351</v>
      </c>
      <c r="U27" s="18">
        <v>1</v>
      </c>
      <c r="V27" s="17">
        <v>0.3</v>
      </c>
      <c r="W27" s="20">
        <f t="shared" si="0"/>
        <v>0.3</v>
      </c>
      <c r="X27" s="45" t="s">
        <v>421</v>
      </c>
    </row>
    <row r="28" spans="1:24" ht="102" customHeight="1" x14ac:dyDescent="0.2">
      <c r="A28" s="85"/>
      <c r="B28" s="84"/>
      <c r="C28" s="31" t="s">
        <v>441</v>
      </c>
      <c r="D28" s="33" t="s">
        <v>48</v>
      </c>
      <c r="E28" s="33" t="s">
        <v>58</v>
      </c>
      <c r="F28" s="33" t="s">
        <v>103</v>
      </c>
      <c r="G28" s="33" t="s">
        <v>165</v>
      </c>
      <c r="H28" s="33" t="s">
        <v>126</v>
      </c>
      <c r="I28" s="33" t="s">
        <v>238</v>
      </c>
      <c r="J28" s="33" t="s">
        <v>200</v>
      </c>
      <c r="K28" s="41" t="s">
        <v>3</v>
      </c>
      <c r="L28" s="28" t="s">
        <v>3</v>
      </c>
      <c r="M28" s="42" t="s">
        <v>3</v>
      </c>
      <c r="N28" s="33" t="s">
        <v>14</v>
      </c>
      <c r="O28" s="18" t="s">
        <v>499</v>
      </c>
      <c r="P28" s="17" t="s">
        <v>378</v>
      </c>
      <c r="Q28" s="19" t="s">
        <v>378</v>
      </c>
      <c r="R28" s="18" t="s">
        <v>379</v>
      </c>
      <c r="S28" s="17" t="s">
        <v>378</v>
      </c>
      <c r="T28" s="19"/>
      <c r="U28" s="18">
        <v>1</v>
      </c>
      <c r="V28" s="17">
        <v>0</v>
      </c>
      <c r="W28" s="20">
        <f t="shared" si="0"/>
        <v>0</v>
      </c>
      <c r="X28" s="45" t="s">
        <v>422</v>
      </c>
    </row>
    <row r="29" spans="1:24" ht="101.25" customHeight="1" x14ac:dyDescent="0.2">
      <c r="A29" s="85"/>
      <c r="B29" s="84"/>
      <c r="C29" s="31" t="s">
        <v>441</v>
      </c>
      <c r="D29" s="33" t="s">
        <v>48</v>
      </c>
      <c r="E29" s="33" t="s">
        <v>59</v>
      </c>
      <c r="F29" s="33" t="s">
        <v>104</v>
      </c>
      <c r="G29" s="33" t="s">
        <v>500</v>
      </c>
      <c r="H29" s="33" t="s">
        <v>127</v>
      </c>
      <c r="I29" s="33" t="s">
        <v>128</v>
      </c>
      <c r="J29" s="33" t="s">
        <v>205</v>
      </c>
      <c r="K29" s="41"/>
      <c r="L29" s="28" t="s">
        <v>5</v>
      </c>
      <c r="M29" s="42" t="s">
        <v>8</v>
      </c>
      <c r="N29" s="33" t="s">
        <v>60</v>
      </c>
      <c r="O29" s="18" t="s">
        <v>410</v>
      </c>
      <c r="P29" s="17"/>
      <c r="Q29" s="19"/>
      <c r="R29" s="18" t="s">
        <v>410</v>
      </c>
      <c r="S29" s="17"/>
      <c r="T29" s="19"/>
      <c r="U29" s="18">
        <v>1</v>
      </c>
      <c r="V29" s="17">
        <v>0</v>
      </c>
      <c r="W29" s="20">
        <f t="shared" si="0"/>
        <v>0</v>
      </c>
      <c r="X29" s="19"/>
    </row>
    <row r="30" spans="1:24" ht="79.5" customHeight="1" x14ac:dyDescent="0.2">
      <c r="A30" s="85"/>
      <c r="B30" s="84"/>
      <c r="C30" s="31" t="s">
        <v>441</v>
      </c>
      <c r="D30" s="33" t="s">
        <v>48</v>
      </c>
      <c r="E30" s="33" t="s">
        <v>62</v>
      </c>
      <c r="F30" s="33" t="s">
        <v>105</v>
      </c>
      <c r="G30" s="33" t="s">
        <v>166</v>
      </c>
      <c r="H30" s="33" t="s">
        <v>501</v>
      </c>
      <c r="I30" s="33" t="s">
        <v>502</v>
      </c>
      <c r="J30" s="33" t="s">
        <v>206</v>
      </c>
      <c r="K30" s="41"/>
      <c r="L30" s="28"/>
      <c r="M30" s="42" t="s">
        <v>3</v>
      </c>
      <c r="N30" s="33" t="s">
        <v>61</v>
      </c>
      <c r="O30" s="18" t="s">
        <v>410</v>
      </c>
      <c r="P30" s="17"/>
      <c r="Q30" s="19"/>
      <c r="R30" s="18" t="s">
        <v>410</v>
      </c>
      <c r="S30" s="17"/>
      <c r="T30" s="19"/>
      <c r="U30" s="18">
        <v>1</v>
      </c>
      <c r="V30" s="17"/>
      <c r="W30" s="20">
        <f t="shared" si="0"/>
        <v>0</v>
      </c>
      <c r="X30" s="19"/>
    </row>
    <row r="31" spans="1:24" ht="86.25" customHeight="1" x14ac:dyDescent="0.2">
      <c r="A31" s="85"/>
      <c r="B31" s="84"/>
      <c r="C31" s="31" t="s">
        <v>441</v>
      </c>
      <c r="D31" s="33" t="s">
        <v>48</v>
      </c>
      <c r="E31" s="33" t="s">
        <v>63</v>
      </c>
      <c r="F31" s="33" t="s">
        <v>253</v>
      </c>
      <c r="G31" s="33" t="s">
        <v>255</v>
      </c>
      <c r="H31" s="33" t="s">
        <v>256</v>
      </c>
      <c r="I31" s="33" t="s">
        <v>254</v>
      </c>
      <c r="J31" s="33" t="s">
        <v>207</v>
      </c>
      <c r="K31" s="41"/>
      <c r="L31" s="17"/>
      <c r="M31" s="19" t="s">
        <v>3</v>
      </c>
      <c r="N31" s="33" t="s">
        <v>503</v>
      </c>
      <c r="O31" s="18" t="s">
        <v>410</v>
      </c>
      <c r="P31" s="17"/>
      <c r="Q31" s="19"/>
      <c r="R31" s="18" t="s">
        <v>410</v>
      </c>
      <c r="S31" s="17"/>
      <c r="T31" s="19"/>
      <c r="U31" s="18">
        <v>1</v>
      </c>
      <c r="V31" s="17">
        <v>0</v>
      </c>
      <c r="W31" s="20">
        <f t="shared" si="0"/>
        <v>0</v>
      </c>
      <c r="X31" s="19"/>
    </row>
    <row r="32" spans="1:24" ht="72.75" customHeight="1" thickBot="1" x14ac:dyDescent="0.25">
      <c r="A32" s="85"/>
      <c r="B32" s="84"/>
      <c r="C32" s="68" t="s">
        <v>441</v>
      </c>
      <c r="D32" s="36" t="s">
        <v>72</v>
      </c>
      <c r="E32" s="36" t="s">
        <v>64</v>
      </c>
      <c r="F32" s="36" t="s">
        <v>73</v>
      </c>
      <c r="G32" s="69" t="s">
        <v>167</v>
      </c>
      <c r="H32" s="69" t="s">
        <v>129</v>
      </c>
      <c r="I32" s="69" t="s">
        <v>237</v>
      </c>
      <c r="J32" s="36" t="s">
        <v>208</v>
      </c>
      <c r="K32" s="70" t="s">
        <v>3</v>
      </c>
      <c r="L32" s="71" t="s">
        <v>3</v>
      </c>
      <c r="M32" s="72" t="s">
        <v>3</v>
      </c>
      <c r="N32" s="69" t="s">
        <v>65</v>
      </c>
      <c r="O32" s="25" t="s">
        <v>387</v>
      </c>
      <c r="P32" s="46">
        <f>3/12</f>
        <v>0.25</v>
      </c>
      <c r="Q32" s="73" t="s">
        <v>380</v>
      </c>
      <c r="R32" s="25" t="s">
        <v>381</v>
      </c>
      <c r="S32" s="74" t="s">
        <v>380</v>
      </c>
      <c r="T32" s="60" t="s">
        <v>351</v>
      </c>
      <c r="U32" s="25">
        <v>1</v>
      </c>
      <c r="V32" s="26">
        <v>0.25</v>
      </c>
      <c r="W32" s="46">
        <f t="shared" si="0"/>
        <v>0.25</v>
      </c>
      <c r="X32" s="75" t="s">
        <v>442</v>
      </c>
    </row>
    <row r="33" spans="1:24" ht="51.75" customHeight="1" x14ac:dyDescent="0.2">
      <c r="A33" s="95" t="s">
        <v>504</v>
      </c>
      <c r="B33" s="86" t="s">
        <v>96</v>
      </c>
      <c r="C33" s="53" t="s">
        <v>443</v>
      </c>
      <c r="D33" s="54" t="s">
        <v>16</v>
      </c>
      <c r="E33" s="54" t="s">
        <v>66</v>
      </c>
      <c r="F33" s="54" t="s">
        <v>106</v>
      </c>
      <c r="G33" s="54" t="s">
        <v>505</v>
      </c>
      <c r="H33" s="54" t="s">
        <v>130</v>
      </c>
      <c r="I33" s="54" t="s">
        <v>236</v>
      </c>
      <c r="J33" s="54" t="s">
        <v>202</v>
      </c>
      <c r="K33" s="56" t="s">
        <v>3</v>
      </c>
      <c r="L33" s="57" t="s">
        <v>3</v>
      </c>
      <c r="M33" s="58" t="s">
        <v>3</v>
      </c>
      <c r="N33" s="54" t="s">
        <v>74</v>
      </c>
      <c r="O33" s="56" t="s">
        <v>506</v>
      </c>
      <c r="P33" s="59">
        <f>16/4</f>
        <v>4</v>
      </c>
      <c r="Q33" s="63" t="s">
        <v>382</v>
      </c>
      <c r="R33" s="56" t="s">
        <v>384</v>
      </c>
      <c r="S33" s="76" t="s">
        <v>382</v>
      </c>
      <c r="T33" s="67" t="s">
        <v>351</v>
      </c>
      <c r="U33" s="56">
        <v>1</v>
      </c>
      <c r="V33" s="57">
        <v>0.36</v>
      </c>
      <c r="W33" s="59">
        <f t="shared" si="0"/>
        <v>0.36</v>
      </c>
      <c r="X33" s="77" t="s">
        <v>436</v>
      </c>
    </row>
    <row r="34" spans="1:24" ht="202.5" customHeight="1" x14ac:dyDescent="0.2">
      <c r="A34" s="85"/>
      <c r="B34" s="84"/>
      <c r="C34" s="31" t="s">
        <v>443</v>
      </c>
      <c r="D34" s="33" t="s">
        <v>17</v>
      </c>
      <c r="E34" s="33" t="s">
        <v>67</v>
      </c>
      <c r="F34" s="33" t="s">
        <v>107</v>
      </c>
      <c r="G34" s="33" t="s">
        <v>168</v>
      </c>
      <c r="H34" s="33" t="s">
        <v>306</v>
      </c>
      <c r="I34" s="33" t="s">
        <v>305</v>
      </c>
      <c r="J34" s="33" t="s">
        <v>201</v>
      </c>
      <c r="K34" s="18" t="s">
        <v>3</v>
      </c>
      <c r="L34" s="17" t="s">
        <v>3</v>
      </c>
      <c r="M34" s="19" t="s">
        <v>3</v>
      </c>
      <c r="N34" s="33" t="s">
        <v>74</v>
      </c>
      <c r="O34" s="18" t="s">
        <v>507</v>
      </c>
      <c r="P34" s="20">
        <f>78 / 91</f>
        <v>0.8571428571428571</v>
      </c>
      <c r="Q34" s="43" t="s">
        <v>383</v>
      </c>
      <c r="R34" s="18" t="s">
        <v>385</v>
      </c>
      <c r="S34" s="17" t="s">
        <v>508</v>
      </c>
      <c r="T34" s="21" t="s">
        <v>351</v>
      </c>
      <c r="U34" s="18">
        <v>1</v>
      </c>
      <c r="V34" s="17">
        <v>0.33</v>
      </c>
      <c r="W34" s="20">
        <f t="shared" si="0"/>
        <v>0.33</v>
      </c>
      <c r="X34" s="45" t="s">
        <v>424</v>
      </c>
    </row>
    <row r="35" spans="1:24" ht="63.75" customHeight="1" x14ac:dyDescent="0.2">
      <c r="A35" s="85"/>
      <c r="B35" s="84"/>
      <c r="C35" s="31" t="s">
        <v>443</v>
      </c>
      <c r="D35" s="33" t="s">
        <v>18</v>
      </c>
      <c r="E35" s="33" t="s">
        <v>259</v>
      </c>
      <c r="F35" s="33" t="s">
        <v>509</v>
      </c>
      <c r="G35" s="33" t="s">
        <v>169</v>
      </c>
      <c r="H35" s="33" t="s">
        <v>234</v>
      </c>
      <c r="I35" s="33" t="s">
        <v>131</v>
      </c>
      <c r="J35" s="33" t="s">
        <v>510</v>
      </c>
      <c r="K35" s="18" t="s">
        <v>3</v>
      </c>
      <c r="L35" s="17" t="s">
        <v>3</v>
      </c>
      <c r="M35" s="19" t="s">
        <v>3</v>
      </c>
      <c r="N35" s="33" t="s">
        <v>74</v>
      </c>
      <c r="O35" s="18" t="s">
        <v>374</v>
      </c>
      <c r="P35" s="20">
        <f>5/24</f>
        <v>0.20833333333333334</v>
      </c>
      <c r="Q35" s="43" t="s">
        <v>386</v>
      </c>
      <c r="R35" s="18" t="s">
        <v>511</v>
      </c>
      <c r="S35" s="17" t="s">
        <v>386</v>
      </c>
      <c r="T35" s="21" t="s">
        <v>351</v>
      </c>
      <c r="U35" s="18">
        <v>1</v>
      </c>
      <c r="V35" s="17">
        <v>0.24</v>
      </c>
      <c r="W35" s="20">
        <f t="shared" si="0"/>
        <v>0.24</v>
      </c>
      <c r="X35" s="45" t="s">
        <v>425</v>
      </c>
    </row>
    <row r="36" spans="1:24" ht="169.5" customHeight="1" x14ac:dyDescent="0.2">
      <c r="A36" s="85"/>
      <c r="B36" s="84"/>
      <c r="C36" s="31" t="s">
        <v>443</v>
      </c>
      <c r="D36" s="33" t="s">
        <v>19</v>
      </c>
      <c r="E36" s="33" t="s">
        <v>260</v>
      </c>
      <c r="F36" s="33" t="s">
        <v>108</v>
      </c>
      <c r="G36" s="33" t="s">
        <v>170</v>
      </c>
      <c r="H36" s="33" t="s">
        <v>235</v>
      </c>
      <c r="I36" s="33" t="s">
        <v>112</v>
      </c>
      <c r="J36" s="33" t="s">
        <v>203</v>
      </c>
      <c r="K36" s="18" t="s">
        <v>3</v>
      </c>
      <c r="L36" s="17" t="s">
        <v>3</v>
      </c>
      <c r="M36" s="19" t="s">
        <v>3</v>
      </c>
      <c r="N36" s="33" t="s">
        <v>74</v>
      </c>
      <c r="O36" s="18" t="s">
        <v>375</v>
      </c>
      <c r="P36" s="17" t="s">
        <v>391</v>
      </c>
      <c r="Q36" s="43" t="s">
        <v>388</v>
      </c>
      <c r="R36" s="18" t="s">
        <v>390</v>
      </c>
      <c r="S36" s="17" t="s">
        <v>389</v>
      </c>
      <c r="T36" s="21" t="s">
        <v>351</v>
      </c>
      <c r="U36" s="18">
        <v>1</v>
      </c>
      <c r="V36" s="17">
        <v>0.33</v>
      </c>
      <c r="W36" s="20">
        <f t="shared" si="0"/>
        <v>0.33</v>
      </c>
      <c r="X36" s="39" t="s">
        <v>426</v>
      </c>
    </row>
    <row r="37" spans="1:24" ht="123" customHeight="1" x14ac:dyDescent="0.2">
      <c r="A37" s="85"/>
      <c r="B37" s="84"/>
      <c r="C37" s="31" t="s">
        <v>443</v>
      </c>
      <c r="D37" s="33" t="s">
        <v>20</v>
      </c>
      <c r="E37" s="33" t="s">
        <v>75</v>
      </c>
      <c r="F37" s="33" t="s">
        <v>185</v>
      </c>
      <c r="G37" s="33" t="s">
        <v>171</v>
      </c>
      <c r="H37" s="33" t="s">
        <v>132</v>
      </c>
      <c r="I37" s="33" t="s">
        <v>133</v>
      </c>
      <c r="J37" s="33" t="s">
        <v>204</v>
      </c>
      <c r="K37" s="18" t="s">
        <v>3</v>
      </c>
      <c r="L37" s="17" t="s">
        <v>3</v>
      </c>
      <c r="M37" s="19" t="s">
        <v>3</v>
      </c>
      <c r="N37" s="33" t="s">
        <v>74</v>
      </c>
      <c r="O37" s="18" t="s">
        <v>512</v>
      </c>
      <c r="P37" s="17" t="s">
        <v>513</v>
      </c>
      <c r="Q37" s="43" t="s">
        <v>393</v>
      </c>
      <c r="R37" s="18" t="s">
        <v>394</v>
      </c>
      <c r="S37" s="29" t="s">
        <v>393</v>
      </c>
      <c r="T37" s="21" t="s">
        <v>351</v>
      </c>
      <c r="U37" s="18">
        <v>1</v>
      </c>
      <c r="V37" s="17">
        <v>0.33</v>
      </c>
      <c r="W37" s="20">
        <f t="shared" si="0"/>
        <v>0.33</v>
      </c>
      <c r="X37" s="39" t="s">
        <v>427</v>
      </c>
    </row>
    <row r="38" spans="1:24" ht="87" customHeight="1" thickBot="1" x14ac:dyDescent="0.25">
      <c r="A38" s="97"/>
      <c r="B38" s="87"/>
      <c r="C38" s="32" t="s">
        <v>443</v>
      </c>
      <c r="D38" s="36" t="s">
        <v>20</v>
      </c>
      <c r="E38" s="36" t="s">
        <v>76</v>
      </c>
      <c r="F38" s="36" t="s">
        <v>113</v>
      </c>
      <c r="G38" s="36" t="s">
        <v>172</v>
      </c>
      <c r="H38" s="36" t="s">
        <v>134</v>
      </c>
      <c r="I38" s="36" t="s">
        <v>80</v>
      </c>
      <c r="J38" s="36" t="s">
        <v>514</v>
      </c>
      <c r="K38" s="25" t="s">
        <v>8</v>
      </c>
      <c r="L38" s="26" t="s">
        <v>8</v>
      </c>
      <c r="M38" s="27" t="s">
        <v>3</v>
      </c>
      <c r="N38" s="36" t="s">
        <v>21</v>
      </c>
      <c r="O38" s="25" t="s">
        <v>376</v>
      </c>
      <c r="P38" s="26" t="s">
        <v>378</v>
      </c>
      <c r="Q38" s="27" t="s">
        <v>378</v>
      </c>
      <c r="R38" s="25" t="s">
        <v>398</v>
      </c>
      <c r="S38" s="26" t="s">
        <v>378</v>
      </c>
      <c r="T38" s="27"/>
      <c r="U38" s="25">
        <v>1</v>
      </c>
      <c r="V38" s="26">
        <v>0</v>
      </c>
      <c r="W38" s="46">
        <f t="shared" si="0"/>
        <v>0</v>
      </c>
      <c r="X38" s="27" t="s">
        <v>515</v>
      </c>
    </row>
    <row r="39" spans="1:24" ht="85.5" customHeight="1" x14ac:dyDescent="0.2">
      <c r="A39" s="95" t="s">
        <v>444</v>
      </c>
      <c r="B39" s="81" t="s">
        <v>445</v>
      </c>
      <c r="C39" s="53" t="s">
        <v>22</v>
      </c>
      <c r="D39" s="54" t="s">
        <v>82</v>
      </c>
      <c r="E39" s="54" t="s">
        <v>77</v>
      </c>
      <c r="F39" s="54" t="s">
        <v>516</v>
      </c>
      <c r="G39" s="54" t="s">
        <v>517</v>
      </c>
      <c r="H39" s="54" t="s">
        <v>135</v>
      </c>
      <c r="I39" s="54" t="s">
        <v>518</v>
      </c>
      <c r="J39" s="54" t="s">
        <v>519</v>
      </c>
      <c r="K39" s="56" t="s">
        <v>3</v>
      </c>
      <c r="L39" s="57" t="s">
        <v>3</v>
      </c>
      <c r="M39" s="58" t="s">
        <v>3</v>
      </c>
      <c r="N39" s="54" t="s">
        <v>7</v>
      </c>
      <c r="O39" s="56" t="s">
        <v>520</v>
      </c>
      <c r="P39" s="62">
        <f>(13+56)/(13+56)</f>
        <v>1</v>
      </c>
      <c r="Q39" s="63" t="s">
        <v>335</v>
      </c>
      <c r="R39" s="56" t="s">
        <v>521</v>
      </c>
      <c r="S39" s="76" t="s">
        <v>335</v>
      </c>
      <c r="T39" s="67" t="s">
        <v>351</v>
      </c>
      <c r="U39" s="56">
        <v>1</v>
      </c>
      <c r="V39" s="57">
        <v>0.33</v>
      </c>
      <c r="W39" s="59">
        <f t="shared" si="0"/>
        <v>0.33</v>
      </c>
      <c r="X39" s="58" t="s">
        <v>522</v>
      </c>
    </row>
    <row r="40" spans="1:24" ht="81" customHeight="1" x14ac:dyDescent="0.2">
      <c r="A40" s="85"/>
      <c r="B40" s="81"/>
      <c r="C40" s="31" t="s">
        <v>22</v>
      </c>
      <c r="D40" s="33" t="s">
        <v>82</v>
      </c>
      <c r="E40" s="33" t="s">
        <v>78</v>
      </c>
      <c r="F40" s="33" t="s">
        <v>295</v>
      </c>
      <c r="G40" s="33" t="s">
        <v>296</v>
      </c>
      <c r="H40" s="33" t="s">
        <v>136</v>
      </c>
      <c r="I40" s="33" t="s">
        <v>297</v>
      </c>
      <c r="J40" s="33" t="s">
        <v>209</v>
      </c>
      <c r="K40" s="18"/>
      <c r="L40" s="17" t="s">
        <v>3</v>
      </c>
      <c r="M40" s="19" t="s">
        <v>3</v>
      </c>
      <c r="N40" s="33" t="s">
        <v>7</v>
      </c>
      <c r="O40" s="18" t="s">
        <v>411</v>
      </c>
      <c r="P40" s="17"/>
      <c r="Q40" s="19"/>
      <c r="R40" s="18" t="s">
        <v>411</v>
      </c>
      <c r="S40" s="17"/>
      <c r="T40" s="19"/>
      <c r="U40" s="18">
        <v>1</v>
      </c>
      <c r="V40" s="17">
        <v>0</v>
      </c>
      <c r="W40" s="20">
        <f t="shared" si="0"/>
        <v>0</v>
      </c>
      <c r="X40" s="19"/>
    </row>
    <row r="41" spans="1:24" ht="114" x14ac:dyDescent="0.2">
      <c r="A41" s="85"/>
      <c r="B41" s="81"/>
      <c r="C41" s="31" t="s">
        <v>22</v>
      </c>
      <c r="D41" s="33" t="s">
        <v>82</v>
      </c>
      <c r="E41" s="33" t="s">
        <v>79</v>
      </c>
      <c r="F41" s="33" t="s">
        <v>100</v>
      </c>
      <c r="G41" s="33" t="s">
        <v>173</v>
      </c>
      <c r="H41" s="33" t="s">
        <v>137</v>
      </c>
      <c r="I41" s="33" t="s">
        <v>138</v>
      </c>
      <c r="J41" s="34" t="s">
        <v>217</v>
      </c>
      <c r="K41" s="18" t="s">
        <v>3</v>
      </c>
      <c r="L41" s="17" t="s">
        <v>3</v>
      </c>
      <c r="M41" s="19" t="s">
        <v>3</v>
      </c>
      <c r="N41" s="33" t="s">
        <v>11</v>
      </c>
      <c r="O41" s="18" t="s">
        <v>357</v>
      </c>
      <c r="P41" s="20">
        <f>1/3</f>
        <v>0.33333333333333331</v>
      </c>
      <c r="Q41" s="19" t="s">
        <v>395</v>
      </c>
      <c r="R41" s="18" t="s">
        <v>396</v>
      </c>
      <c r="S41" s="29" t="s">
        <v>397</v>
      </c>
      <c r="T41" s="21" t="s">
        <v>351</v>
      </c>
      <c r="U41" s="18">
        <v>1</v>
      </c>
      <c r="V41" s="17">
        <v>0.33</v>
      </c>
      <c r="W41" s="20">
        <f t="shared" si="0"/>
        <v>0.33</v>
      </c>
      <c r="X41" s="39" t="s">
        <v>428</v>
      </c>
    </row>
    <row r="42" spans="1:24" ht="117.75" customHeight="1" x14ac:dyDescent="0.2">
      <c r="A42" s="85"/>
      <c r="B42" s="81"/>
      <c r="C42" s="31" t="s">
        <v>22</v>
      </c>
      <c r="D42" s="33" t="s">
        <v>24</v>
      </c>
      <c r="E42" s="33" t="s">
        <v>81</v>
      </c>
      <c r="F42" s="33" t="s">
        <v>114</v>
      </c>
      <c r="G42" s="33" t="s">
        <v>226</v>
      </c>
      <c r="H42" s="33" t="s">
        <v>139</v>
      </c>
      <c r="I42" s="33" t="s">
        <v>233</v>
      </c>
      <c r="J42" s="33" t="s">
        <v>523</v>
      </c>
      <c r="K42" s="18" t="s">
        <v>3</v>
      </c>
      <c r="L42" s="17" t="s">
        <v>3</v>
      </c>
      <c r="M42" s="19" t="s">
        <v>3</v>
      </c>
      <c r="N42" s="33" t="s">
        <v>74</v>
      </c>
      <c r="O42" s="18" t="s">
        <v>524</v>
      </c>
      <c r="P42" s="22">
        <v>1</v>
      </c>
      <c r="Q42" s="43" t="s">
        <v>399</v>
      </c>
      <c r="R42" s="18" t="s">
        <v>400</v>
      </c>
      <c r="S42" s="29" t="s">
        <v>399</v>
      </c>
      <c r="T42" s="21" t="s">
        <v>351</v>
      </c>
      <c r="U42" s="18">
        <v>1</v>
      </c>
      <c r="V42" s="17">
        <v>0.33</v>
      </c>
      <c r="W42" s="20">
        <f t="shared" si="0"/>
        <v>0.33</v>
      </c>
      <c r="X42" s="45" t="s">
        <v>429</v>
      </c>
    </row>
    <row r="43" spans="1:24" ht="126.75" customHeight="1" x14ac:dyDescent="0.2">
      <c r="A43" s="85"/>
      <c r="B43" s="81"/>
      <c r="C43" s="31" t="s">
        <v>22</v>
      </c>
      <c r="D43" s="33" t="s">
        <v>25</v>
      </c>
      <c r="E43" s="33" t="s">
        <v>83</v>
      </c>
      <c r="F43" s="33" t="s">
        <v>87</v>
      </c>
      <c r="G43" s="33" t="s">
        <v>177</v>
      </c>
      <c r="H43" s="33" t="s">
        <v>175</v>
      </c>
      <c r="I43" s="33" t="s">
        <v>176</v>
      </c>
      <c r="J43" s="33" t="s">
        <v>218</v>
      </c>
      <c r="K43" s="18"/>
      <c r="L43" s="17"/>
      <c r="M43" s="19" t="s">
        <v>3</v>
      </c>
      <c r="N43" s="33" t="s">
        <v>307</v>
      </c>
      <c r="O43" s="18" t="s">
        <v>525</v>
      </c>
      <c r="P43" s="22">
        <v>0.05</v>
      </c>
      <c r="Q43" s="43" t="s">
        <v>415</v>
      </c>
      <c r="R43" s="18" t="s">
        <v>526</v>
      </c>
      <c r="S43" s="30" t="s">
        <v>451</v>
      </c>
      <c r="T43" s="21" t="s">
        <v>351</v>
      </c>
      <c r="U43" s="18">
        <v>1</v>
      </c>
      <c r="V43" s="17">
        <v>0</v>
      </c>
      <c r="W43" s="20">
        <f t="shared" si="0"/>
        <v>0</v>
      </c>
      <c r="X43" s="19"/>
    </row>
    <row r="44" spans="1:24" ht="111.75" customHeight="1" x14ac:dyDescent="0.2">
      <c r="A44" s="85"/>
      <c r="B44" s="81"/>
      <c r="C44" s="31" t="s">
        <v>22</v>
      </c>
      <c r="D44" s="33" t="s">
        <v>25</v>
      </c>
      <c r="E44" s="33" t="s">
        <v>84</v>
      </c>
      <c r="F44" s="33" t="s">
        <v>141</v>
      </c>
      <c r="G44" s="33" t="s">
        <v>174</v>
      </c>
      <c r="H44" s="33" t="s">
        <v>140</v>
      </c>
      <c r="I44" s="33" t="s">
        <v>142</v>
      </c>
      <c r="J44" s="33" t="s">
        <v>527</v>
      </c>
      <c r="K44" s="18"/>
      <c r="L44" s="17" t="s">
        <v>3</v>
      </c>
      <c r="M44" s="19" t="s">
        <v>3</v>
      </c>
      <c r="N44" s="33" t="s">
        <v>23</v>
      </c>
      <c r="O44" s="18" t="s">
        <v>411</v>
      </c>
      <c r="P44" s="17"/>
      <c r="Q44" s="19"/>
      <c r="R44" s="18" t="s">
        <v>411</v>
      </c>
      <c r="S44" s="17"/>
      <c r="T44" s="19"/>
      <c r="U44" s="18">
        <v>1</v>
      </c>
      <c r="V44" s="17">
        <v>0</v>
      </c>
      <c r="W44" s="20">
        <f t="shared" si="0"/>
        <v>0</v>
      </c>
      <c r="X44" s="19"/>
    </row>
    <row r="45" spans="1:24" ht="162.75" customHeight="1" x14ac:dyDescent="0.2">
      <c r="A45" s="85"/>
      <c r="B45" s="81"/>
      <c r="C45" s="31" t="s">
        <v>22</v>
      </c>
      <c r="D45" s="33" t="s">
        <v>26</v>
      </c>
      <c r="E45" s="33" t="s">
        <v>85</v>
      </c>
      <c r="F45" s="33" t="s">
        <v>291</v>
      </c>
      <c r="G45" s="33" t="s">
        <v>292</v>
      </c>
      <c r="H45" s="33" t="s">
        <v>528</v>
      </c>
      <c r="I45" s="33" t="s">
        <v>529</v>
      </c>
      <c r="J45" s="33" t="s">
        <v>293</v>
      </c>
      <c r="K45" s="18" t="s">
        <v>3</v>
      </c>
      <c r="L45" s="17" t="s">
        <v>3</v>
      </c>
      <c r="M45" s="19" t="s">
        <v>3</v>
      </c>
      <c r="N45" s="33" t="s">
        <v>88</v>
      </c>
      <c r="O45" s="18" t="s">
        <v>349</v>
      </c>
      <c r="P45" s="20">
        <v>0</v>
      </c>
      <c r="Q45" s="43" t="s">
        <v>338</v>
      </c>
      <c r="R45" s="18" t="s">
        <v>401</v>
      </c>
      <c r="S45" s="17" t="s">
        <v>378</v>
      </c>
      <c r="T45" s="19" t="s">
        <v>372</v>
      </c>
      <c r="U45" s="18">
        <v>1</v>
      </c>
      <c r="V45" s="17">
        <v>0</v>
      </c>
      <c r="W45" s="20">
        <f t="shared" si="0"/>
        <v>0</v>
      </c>
      <c r="X45" s="39" t="s">
        <v>430</v>
      </c>
    </row>
    <row r="46" spans="1:24" ht="180.75" customHeight="1" x14ac:dyDescent="0.2">
      <c r="A46" s="85"/>
      <c r="B46" s="81"/>
      <c r="C46" s="31" t="s">
        <v>22</v>
      </c>
      <c r="D46" s="33" t="s">
        <v>27</v>
      </c>
      <c r="E46" s="33" t="s">
        <v>86</v>
      </c>
      <c r="F46" s="33" t="s">
        <v>530</v>
      </c>
      <c r="G46" s="33" t="s">
        <v>308</v>
      </c>
      <c r="H46" s="33" t="s">
        <v>309</v>
      </c>
      <c r="I46" s="33" t="s">
        <v>310</v>
      </c>
      <c r="J46" s="33" t="s">
        <v>311</v>
      </c>
      <c r="K46" s="18" t="s">
        <v>3</v>
      </c>
      <c r="L46" s="17" t="s">
        <v>3</v>
      </c>
      <c r="M46" s="19" t="s">
        <v>3</v>
      </c>
      <c r="N46" s="33" t="s">
        <v>312</v>
      </c>
      <c r="O46" s="18" t="s">
        <v>531</v>
      </c>
      <c r="P46" s="20">
        <f>1/3</f>
        <v>0.33333333333333331</v>
      </c>
      <c r="Q46" s="43" t="s">
        <v>402</v>
      </c>
      <c r="R46" s="18" t="s">
        <v>532</v>
      </c>
      <c r="S46" s="29" t="s">
        <v>403</v>
      </c>
      <c r="T46" s="21" t="s">
        <v>351</v>
      </c>
      <c r="U46" s="18">
        <v>1</v>
      </c>
      <c r="V46" s="17">
        <v>0.33</v>
      </c>
      <c r="W46" s="20">
        <f t="shared" si="0"/>
        <v>0.33</v>
      </c>
      <c r="X46" s="45" t="s">
        <v>533</v>
      </c>
    </row>
    <row r="47" spans="1:24" ht="182.25" customHeight="1" x14ac:dyDescent="0.2">
      <c r="A47" s="85"/>
      <c r="B47" s="81"/>
      <c r="C47" s="31" t="s">
        <v>22</v>
      </c>
      <c r="D47" s="33" t="s">
        <v>27</v>
      </c>
      <c r="E47" s="33" t="s">
        <v>261</v>
      </c>
      <c r="F47" s="33" t="s">
        <v>322</v>
      </c>
      <c r="G47" s="33" t="s">
        <v>534</v>
      </c>
      <c r="H47" s="33" t="s">
        <v>326</v>
      </c>
      <c r="I47" s="33" t="s">
        <v>325</v>
      </c>
      <c r="J47" s="33" t="s">
        <v>324</v>
      </c>
      <c r="K47" s="18" t="s">
        <v>3</v>
      </c>
      <c r="L47" s="17" t="s">
        <v>3</v>
      </c>
      <c r="M47" s="19" t="s">
        <v>3</v>
      </c>
      <c r="N47" s="33" t="s">
        <v>323</v>
      </c>
      <c r="O47" s="18" t="s">
        <v>535</v>
      </c>
      <c r="P47" s="20">
        <v>0.05</v>
      </c>
      <c r="Q47" s="43" t="s">
        <v>536</v>
      </c>
      <c r="R47" s="18" t="s">
        <v>405</v>
      </c>
      <c r="S47" s="29" t="s">
        <v>452</v>
      </c>
      <c r="T47" s="21" t="s">
        <v>351</v>
      </c>
      <c r="U47" s="18">
        <v>1</v>
      </c>
      <c r="V47" s="17">
        <v>0.05</v>
      </c>
      <c r="W47" s="20">
        <f t="shared" si="0"/>
        <v>0.05</v>
      </c>
      <c r="X47" s="45" t="s">
        <v>437</v>
      </c>
    </row>
    <row r="48" spans="1:24" ht="165.75" customHeight="1" x14ac:dyDescent="0.2">
      <c r="A48" s="85"/>
      <c r="B48" s="81"/>
      <c r="C48" s="31" t="s">
        <v>22</v>
      </c>
      <c r="D48" s="33" t="s">
        <v>27</v>
      </c>
      <c r="E48" s="33" t="s">
        <v>89</v>
      </c>
      <c r="F48" s="33" t="s">
        <v>537</v>
      </c>
      <c r="G48" s="33" t="s">
        <v>538</v>
      </c>
      <c r="H48" s="33" t="s">
        <v>539</v>
      </c>
      <c r="I48" s="33" t="s">
        <v>540</v>
      </c>
      <c r="J48" s="33" t="s">
        <v>313</v>
      </c>
      <c r="K48" s="18" t="s">
        <v>286</v>
      </c>
      <c r="L48" s="17" t="s">
        <v>286</v>
      </c>
      <c r="M48" s="19" t="s">
        <v>286</v>
      </c>
      <c r="N48" s="33" t="s">
        <v>312</v>
      </c>
      <c r="O48" s="18" t="s">
        <v>541</v>
      </c>
      <c r="P48" s="20">
        <f>1/3</f>
        <v>0.33333333333333331</v>
      </c>
      <c r="Q48" s="43" t="s">
        <v>404</v>
      </c>
      <c r="R48" s="18" t="s">
        <v>542</v>
      </c>
      <c r="S48" s="29" t="s">
        <v>404</v>
      </c>
      <c r="T48" s="21" t="s">
        <v>351</v>
      </c>
      <c r="U48" s="18">
        <v>1</v>
      </c>
      <c r="V48" s="17">
        <v>0.33</v>
      </c>
      <c r="W48" s="20">
        <f t="shared" si="0"/>
        <v>0.33</v>
      </c>
      <c r="X48" s="45" t="s">
        <v>543</v>
      </c>
    </row>
    <row r="49" spans="1:24" ht="78" customHeight="1" thickBot="1" x14ac:dyDescent="0.25">
      <c r="A49" s="97"/>
      <c r="B49" s="81"/>
      <c r="C49" s="32" t="s">
        <v>22</v>
      </c>
      <c r="D49" s="36" t="s">
        <v>27</v>
      </c>
      <c r="E49" s="36" t="s">
        <v>90</v>
      </c>
      <c r="F49" s="36" t="s">
        <v>109</v>
      </c>
      <c r="G49" s="36" t="s">
        <v>178</v>
      </c>
      <c r="H49" s="36" t="s">
        <v>143</v>
      </c>
      <c r="I49" s="36" t="s">
        <v>232</v>
      </c>
      <c r="J49" s="36" t="s">
        <v>210</v>
      </c>
      <c r="K49" s="25"/>
      <c r="L49" s="26" t="s">
        <v>3</v>
      </c>
      <c r="M49" s="27" t="s">
        <v>3</v>
      </c>
      <c r="N49" s="36" t="s">
        <v>7</v>
      </c>
      <c r="O49" s="25" t="s">
        <v>411</v>
      </c>
      <c r="P49" s="26"/>
      <c r="Q49" s="27"/>
      <c r="R49" s="25" t="s">
        <v>411</v>
      </c>
      <c r="S49" s="26"/>
      <c r="T49" s="27"/>
      <c r="U49" s="25">
        <v>1</v>
      </c>
      <c r="V49" s="26"/>
      <c r="W49" s="46">
        <f t="shared" si="0"/>
        <v>0</v>
      </c>
      <c r="X49" s="27"/>
    </row>
    <row r="50" spans="1:24" ht="118.5" customHeight="1" x14ac:dyDescent="0.2">
      <c r="A50" s="86" t="s">
        <v>98</v>
      </c>
      <c r="B50" s="86" t="s">
        <v>446</v>
      </c>
      <c r="C50" s="53" t="s">
        <v>28</v>
      </c>
      <c r="D50" s="54" t="s">
        <v>298</v>
      </c>
      <c r="E50" s="54" t="s">
        <v>262</v>
      </c>
      <c r="F50" s="54" t="s">
        <v>263</v>
      </c>
      <c r="G50" s="54" t="s">
        <v>264</v>
      </c>
      <c r="H50" s="54" t="s">
        <v>265</v>
      </c>
      <c r="I50" s="54" t="s">
        <v>266</v>
      </c>
      <c r="J50" s="54" t="s">
        <v>544</v>
      </c>
      <c r="K50" s="56" t="s">
        <v>3</v>
      </c>
      <c r="L50" s="57"/>
      <c r="M50" s="58"/>
      <c r="N50" s="54" t="s">
        <v>267</v>
      </c>
      <c r="O50" s="56" t="s">
        <v>406</v>
      </c>
      <c r="P50" s="57" t="s">
        <v>407</v>
      </c>
      <c r="Q50" s="63" t="s">
        <v>408</v>
      </c>
      <c r="R50" s="56" t="s">
        <v>334</v>
      </c>
      <c r="S50" s="76" t="s">
        <v>408</v>
      </c>
      <c r="T50" s="58" t="s">
        <v>360</v>
      </c>
      <c r="U50" s="56">
        <v>1</v>
      </c>
      <c r="V50" s="57">
        <v>1</v>
      </c>
      <c r="W50" s="59">
        <f t="shared" si="0"/>
        <v>1</v>
      </c>
      <c r="X50" s="78" t="s">
        <v>431</v>
      </c>
    </row>
    <row r="51" spans="1:24" ht="116.25" customHeight="1" x14ac:dyDescent="0.2">
      <c r="A51" s="84"/>
      <c r="B51" s="84"/>
      <c r="C51" s="31" t="s">
        <v>28</v>
      </c>
      <c r="D51" s="33" t="s">
        <v>299</v>
      </c>
      <c r="E51" s="33" t="s">
        <v>91</v>
      </c>
      <c r="F51" s="33" t="s">
        <v>268</v>
      </c>
      <c r="G51" s="33" t="s">
        <v>269</v>
      </c>
      <c r="H51" s="33" t="s">
        <v>270</v>
      </c>
      <c r="I51" s="33" t="s">
        <v>271</v>
      </c>
      <c r="J51" s="33" t="s">
        <v>272</v>
      </c>
      <c r="K51" s="18" t="s">
        <v>3</v>
      </c>
      <c r="L51" s="17" t="s">
        <v>3</v>
      </c>
      <c r="M51" s="19" t="s">
        <v>3</v>
      </c>
      <c r="N51" s="33" t="s">
        <v>267</v>
      </c>
      <c r="O51" s="18" t="s">
        <v>414</v>
      </c>
      <c r="P51" s="20">
        <f>2/12</f>
        <v>0.16666666666666666</v>
      </c>
      <c r="Q51" s="43" t="s">
        <v>413</v>
      </c>
      <c r="R51" s="18" t="s">
        <v>416</v>
      </c>
      <c r="S51" s="29" t="s">
        <v>413</v>
      </c>
      <c r="T51" s="19"/>
      <c r="U51" s="18">
        <v>1</v>
      </c>
      <c r="V51" s="17">
        <v>0</v>
      </c>
      <c r="W51" s="20">
        <f t="shared" si="0"/>
        <v>0</v>
      </c>
      <c r="X51" s="19" t="s">
        <v>438</v>
      </c>
    </row>
    <row r="52" spans="1:24" ht="69" customHeight="1" x14ac:dyDescent="0.2">
      <c r="A52" s="84"/>
      <c r="B52" s="84"/>
      <c r="C52" s="31" t="s">
        <v>28</v>
      </c>
      <c r="D52" s="33" t="s">
        <v>273</v>
      </c>
      <c r="E52" s="33" t="s">
        <v>92</v>
      </c>
      <c r="F52" s="33" t="s">
        <v>274</v>
      </c>
      <c r="G52" s="33" t="s">
        <v>275</v>
      </c>
      <c r="H52" s="33" t="s">
        <v>276</v>
      </c>
      <c r="I52" s="33" t="s">
        <v>277</v>
      </c>
      <c r="J52" s="33" t="s">
        <v>278</v>
      </c>
      <c r="K52" s="18"/>
      <c r="L52" s="17"/>
      <c r="M52" s="19" t="s">
        <v>3</v>
      </c>
      <c r="N52" s="33" t="s">
        <v>95</v>
      </c>
      <c r="O52" s="18" t="s">
        <v>412</v>
      </c>
      <c r="P52" s="17"/>
      <c r="Q52" s="19"/>
      <c r="R52" s="18" t="s">
        <v>412</v>
      </c>
      <c r="S52" s="17"/>
      <c r="T52" s="19"/>
      <c r="U52" s="18">
        <v>1</v>
      </c>
      <c r="V52" s="17"/>
      <c r="W52" s="20">
        <f t="shared" si="0"/>
        <v>0</v>
      </c>
      <c r="X52" s="19"/>
    </row>
    <row r="53" spans="1:24" ht="69" customHeight="1" x14ac:dyDescent="0.2">
      <c r="A53" s="84"/>
      <c r="B53" s="84"/>
      <c r="C53" s="31" t="s">
        <v>28</v>
      </c>
      <c r="D53" s="33" t="s">
        <v>279</v>
      </c>
      <c r="E53" s="33" t="s">
        <v>93</v>
      </c>
      <c r="F53" s="33" t="s">
        <v>231</v>
      </c>
      <c r="G53" s="33" t="s">
        <v>179</v>
      </c>
      <c r="H53" s="33" t="s">
        <v>145</v>
      </c>
      <c r="I53" s="33" t="s">
        <v>280</v>
      </c>
      <c r="J53" s="33" t="s">
        <v>188</v>
      </c>
      <c r="K53" s="18"/>
      <c r="L53" s="17"/>
      <c r="M53" s="19" t="s">
        <v>3</v>
      </c>
      <c r="N53" s="33" t="s">
        <v>95</v>
      </c>
      <c r="O53" s="18" t="s">
        <v>412</v>
      </c>
      <c r="P53" s="17"/>
      <c r="Q53" s="19"/>
      <c r="R53" s="18" t="s">
        <v>412</v>
      </c>
      <c r="S53" s="17"/>
      <c r="T53" s="19"/>
      <c r="U53" s="18">
        <v>1</v>
      </c>
      <c r="V53" s="17"/>
      <c r="W53" s="20">
        <f t="shared" si="0"/>
        <v>0</v>
      </c>
      <c r="X53" s="19"/>
    </row>
    <row r="54" spans="1:24" ht="43.5" customHeight="1" x14ac:dyDescent="0.2">
      <c r="A54" s="84"/>
      <c r="B54" s="84"/>
      <c r="C54" s="31" t="s">
        <v>28</v>
      </c>
      <c r="D54" s="33" t="s">
        <v>279</v>
      </c>
      <c r="E54" s="33" t="s">
        <v>94</v>
      </c>
      <c r="F54" s="33" t="s">
        <v>281</v>
      </c>
      <c r="G54" s="33" t="s">
        <v>282</v>
      </c>
      <c r="H54" s="33" t="s">
        <v>283</v>
      </c>
      <c r="I54" s="33" t="s">
        <v>284</v>
      </c>
      <c r="J54" s="33" t="s">
        <v>285</v>
      </c>
      <c r="K54" s="18" t="s">
        <v>3</v>
      </c>
      <c r="L54" s="17" t="s">
        <v>3</v>
      </c>
      <c r="M54" s="19" t="s">
        <v>3</v>
      </c>
      <c r="N54" s="33" t="s">
        <v>267</v>
      </c>
      <c r="O54" s="18" t="s">
        <v>373</v>
      </c>
      <c r="P54" s="17"/>
      <c r="Q54" s="19"/>
      <c r="R54" s="18" t="s">
        <v>377</v>
      </c>
      <c r="S54" s="17"/>
      <c r="T54" s="19"/>
      <c r="U54" s="18">
        <v>1</v>
      </c>
      <c r="V54" s="17"/>
      <c r="W54" s="20">
        <v>3.3E-3</v>
      </c>
      <c r="X54" s="19" t="s">
        <v>437</v>
      </c>
    </row>
    <row r="55" spans="1:24" ht="41.25" customHeight="1" thickBot="1" x14ac:dyDescent="0.25">
      <c r="A55" s="96"/>
      <c r="B55" s="96"/>
      <c r="C55" s="32" t="s">
        <v>28</v>
      </c>
      <c r="D55" s="36" t="s">
        <v>279</v>
      </c>
      <c r="E55" s="36" t="s">
        <v>319</v>
      </c>
      <c r="F55" s="36" t="s">
        <v>110</v>
      </c>
      <c r="G55" s="36" t="s">
        <v>545</v>
      </c>
      <c r="H55" s="36" t="s">
        <v>144</v>
      </c>
      <c r="I55" s="36" t="s">
        <v>546</v>
      </c>
      <c r="J55" s="38" t="s">
        <v>219</v>
      </c>
      <c r="K55" s="25"/>
      <c r="L55" s="26" t="s">
        <v>3</v>
      </c>
      <c r="M55" s="27"/>
      <c r="N55" s="36" t="s">
        <v>11</v>
      </c>
      <c r="O55" s="25" t="s">
        <v>409</v>
      </c>
      <c r="P55" s="26"/>
      <c r="Q55" s="27"/>
      <c r="R55" s="25" t="s">
        <v>409</v>
      </c>
      <c r="S55" s="26"/>
      <c r="T55" s="27"/>
      <c r="U55" s="25">
        <v>1</v>
      </c>
      <c r="V55" s="26"/>
      <c r="W55" s="46">
        <f t="shared" si="0"/>
        <v>0</v>
      </c>
      <c r="X55" s="27"/>
    </row>
    <row r="56" spans="1:24" x14ac:dyDescent="0.2">
      <c r="A56" s="8"/>
      <c r="B56" s="8"/>
      <c r="C56" s="8"/>
      <c r="D56" s="8"/>
      <c r="E56" s="8"/>
      <c r="G56" s="8"/>
      <c r="H56" s="8"/>
      <c r="I56" s="8"/>
      <c r="J56" s="8"/>
      <c r="K56" s="8"/>
      <c r="L56" s="8"/>
      <c r="M56" s="8"/>
      <c r="N56" s="8"/>
      <c r="O56" s="8"/>
      <c r="P56" s="8"/>
      <c r="Q56" s="8"/>
      <c r="R56" s="8"/>
      <c r="S56" s="8"/>
      <c r="T56" s="8"/>
      <c r="U56" s="8"/>
      <c r="V56" s="8"/>
      <c r="W56" s="8"/>
      <c r="X56" s="8"/>
    </row>
    <row r="57" spans="1:24" ht="29.25" customHeight="1" x14ac:dyDescent="0.2">
      <c r="A57" s="98" t="s">
        <v>227</v>
      </c>
      <c r="B57" s="99"/>
      <c r="C57" s="99"/>
      <c r="D57" s="99"/>
      <c r="E57" s="99"/>
      <c r="F57" s="99"/>
      <c r="G57" s="99"/>
      <c r="H57" s="99"/>
      <c r="I57" s="99"/>
      <c r="J57" s="99"/>
      <c r="K57" s="99"/>
      <c r="L57" s="99"/>
      <c r="M57" s="99"/>
      <c r="N57" s="99"/>
    </row>
    <row r="58" spans="1:24" ht="29.25" customHeight="1" x14ac:dyDescent="0.2">
      <c r="A58" s="16" t="s">
        <v>228</v>
      </c>
      <c r="B58" s="102" t="s">
        <v>229</v>
      </c>
      <c r="C58" s="102"/>
      <c r="D58" s="102"/>
      <c r="E58" s="102"/>
      <c r="F58" s="102"/>
      <c r="G58" s="102"/>
      <c r="H58" s="102"/>
      <c r="I58" s="102"/>
      <c r="J58" s="100" t="s">
        <v>230</v>
      </c>
      <c r="K58" s="100"/>
      <c r="L58" s="100"/>
      <c r="M58" s="100"/>
      <c r="N58" s="100"/>
    </row>
    <row r="59" spans="1:24" ht="26.25" customHeight="1" x14ac:dyDescent="0.2">
      <c r="A59" s="15">
        <v>1</v>
      </c>
      <c r="B59" s="101" t="s">
        <v>321</v>
      </c>
      <c r="C59" s="101"/>
      <c r="D59" s="101"/>
      <c r="E59" s="101"/>
      <c r="F59" s="101"/>
      <c r="G59" s="101"/>
      <c r="H59" s="101"/>
      <c r="I59" s="101"/>
      <c r="J59" s="101" t="s">
        <v>320</v>
      </c>
      <c r="K59" s="101"/>
      <c r="L59" s="101"/>
      <c r="M59" s="101"/>
      <c r="N59" s="101"/>
    </row>
    <row r="60" spans="1:24" x14ac:dyDescent="0.2">
      <c r="G60" s="8"/>
      <c r="H60" s="8"/>
      <c r="I60" s="8"/>
      <c r="J60" s="8"/>
    </row>
    <row r="61" spans="1:24" x14ac:dyDescent="0.2">
      <c r="G61" s="8"/>
      <c r="H61" s="8"/>
      <c r="I61" s="8"/>
      <c r="J61" s="8"/>
    </row>
    <row r="62" spans="1:24" x14ac:dyDescent="0.2">
      <c r="G62" s="8"/>
      <c r="H62" s="8"/>
      <c r="I62" s="8"/>
      <c r="J62" s="8"/>
    </row>
    <row r="63" spans="1:24" x14ac:dyDescent="0.2">
      <c r="G63" s="8"/>
      <c r="H63" s="8"/>
      <c r="I63" s="8"/>
      <c r="J63" s="8"/>
    </row>
    <row r="64" spans="1:24" x14ac:dyDescent="0.2">
      <c r="G64" s="8"/>
      <c r="I64" s="8"/>
      <c r="J64" s="8"/>
    </row>
    <row r="65" spans="6:12" x14ac:dyDescent="0.2">
      <c r="I65" s="8"/>
      <c r="J65" s="8"/>
    </row>
    <row r="66" spans="6:12" x14ac:dyDescent="0.2">
      <c r="I66" s="8"/>
    </row>
    <row r="67" spans="6:12" x14ac:dyDescent="0.2">
      <c r="I67" s="8"/>
    </row>
    <row r="75" spans="6:12" x14ac:dyDescent="0.2">
      <c r="F75" s="10"/>
      <c r="G75" s="13"/>
      <c r="H75" s="14"/>
      <c r="I75" s="14"/>
      <c r="J75" s="13"/>
      <c r="K75" s="6"/>
      <c r="L75" s="6"/>
    </row>
  </sheetData>
  <mergeCells count="39">
    <mergeCell ref="U6:U7"/>
    <mergeCell ref="V6:V7"/>
    <mergeCell ref="W6:W7"/>
    <mergeCell ref="X6:X7"/>
    <mergeCell ref="O6:Q6"/>
    <mergeCell ref="R6:T6"/>
    <mergeCell ref="J6:J7"/>
    <mergeCell ref="G6:G7"/>
    <mergeCell ref="C6:C7"/>
    <mergeCell ref="D6:D7"/>
    <mergeCell ref="F6:F7"/>
    <mergeCell ref="A57:N57"/>
    <mergeCell ref="J58:N58"/>
    <mergeCell ref="J59:N59"/>
    <mergeCell ref="B58:I58"/>
    <mergeCell ref="B59:I59"/>
    <mergeCell ref="A20:A32"/>
    <mergeCell ref="B20:B32"/>
    <mergeCell ref="B50:B55"/>
    <mergeCell ref="A50:A55"/>
    <mergeCell ref="B33:B38"/>
    <mergeCell ref="A33:A38"/>
    <mergeCell ref="A39:A49"/>
    <mergeCell ref="A1:B1"/>
    <mergeCell ref="C1:N1"/>
    <mergeCell ref="B39:B49"/>
    <mergeCell ref="E6:E7"/>
    <mergeCell ref="B16:B19"/>
    <mergeCell ref="A16:A19"/>
    <mergeCell ref="A8:A15"/>
    <mergeCell ref="A4:N4"/>
    <mergeCell ref="A3:N3"/>
    <mergeCell ref="I6:I7"/>
    <mergeCell ref="K6:M6"/>
    <mergeCell ref="N6:N7"/>
    <mergeCell ref="H6:H7"/>
    <mergeCell ref="B8:B15"/>
    <mergeCell ref="A6:A7"/>
    <mergeCell ref="B6:B7"/>
  </mergeCells>
  <phoneticPr fontId="3" type="noConversion"/>
  <hyperlinks>
    <hyperlink ref="Q39" r:id="rId1"/>
    <hyperlink ref="Q21" r:id="rId2" display="https://drive.google.com/drive/folders/1s4PNs4RxnOUwTaglkRXNs60SVRD4YXX7"/>
    <hyperlink ref="Q22" r:id="rId3" display="https://drive.google.com/drive/folders/1xd2KxIBo4OfWzqdeuiIyV7H89Yxu1mUS"/>
    <hyperlink ref="Q47" r:id="rId4" location="gid=0" display="https://docs.google.com/spreadsheets/d/1i0qUNaFF5pRhXOysdvWcHLl-vOTcqUCkOxOzOUFozoo/edit#gid=0"/>
    <hyperlink ref="Q45" r:id="rId5"/>
    <hyperlink ref="Q12" r:id="rId6"/>
    <hyperlink ref="Q16" r:id="rId7" display="https://drive.google.com/drive/folders/1JNy8vOpuSM670yDF5c1-dCyWMS6MPBGZ"/>
    <hyperlink ref="S10" r:id="rId8" location="gid=1910405506 "/>
    <hyperlink ref="S12" r:id="rId9"/>
    <hyperlink ref="Q14" r:id="rId10" location="gid=1910405506 "/>
    <hyperlink ref="S14" r:id="rId11" location="gid=1910405506 " display="https://docs.google.com/spreadsheets/d/1DH49K1qz5y9vy3ufTmCk0S0WjUSNi3XN/edit#gid=1910405506 "/>
    <hyperlink ref="Q17" r:id="rId12" display="https://drive.google.com/drive/folders/1aLej40l0TmAoZHpnabOO6V6dAj8FSOLD"/>
    <hyperlink ref="S17" r:id="rId13" display="https://drive.google.com/drive/folders/1aLej40l0TmAoZHpnabOO6V6dAj8FSOLD"/>
    <hyperlink ref="S21" r:id="rId14" display="https://drive.google.com/drive/folders/1s4PNs4RxnOUwTaglkRXNs60SVRD4YXX7"/>
    <hyperlink ref="S22" r:id="rId15" display="https://drive.google.com/drive/folders/1xd2KxIBo4OfWzqdeuiIyV7H89Yxu1mUS"/>
    <hyperlink ref="S25" r:id="rId16"/>
    <hyperlink ref="S32" r:id="rId17"/>
    <hyperlink ref="Q33" r:id="rId18"/>
    <hyperlink ref="S33" r:id="rId19"/>
    <hyperlink ref="Q34" r:id="rId20"/>
    <hyperlink ref="Q35" r:id="rId21"/>
    <hyperlink ref="Q32" r:id="rId22"/>
    <hyperlink ref="Q36" r:id="rId23"/>
    <hyperlink ref="Q37" r:id="rId24"/>
    <hyperlink ref="S37" r:id="rId25"/>
    <hyperlink ref="S39" r:id="rId26"/>
    <hyperlink ref="S41" r:id="rId27"/>
    <hyperlink ref="Q42" r:id="rId28"/>
    <hyperlink ref="S42" r:id="rId29"/>
    <hyperlink ref="Q46" r:id="rId30"/>
    <hyperlink ref="S46" r:id="rId31"/>
    <hyperlink ref="S47" r:id="rId32" location="gid=0" display="https://docs.google.com/spreadsheets/d/1i0qUNaFF5pRhXOysdvWcHLl-vOTcqUCkOxOzOUFozoo/edit#gid=0"/>
    <hyperlink ref="Q48" r:id="rId33"/>
    <hyperlink ref="S48" r:id="rId34"/>
    <hyperlink ref="Q50" r:id="rId35" display="http://ambientebogota.gov.co/web/transparencia/plan-anticorrupcion-y-de-atencion-al-ciudadano/-/document_library_display/yTv5/view/10867439"/>
    <hyperlink ref="S50" r:id="rId36" display="http://ambientebogota.gov.co/web/transparencia/plan-anticorrupcion-y-de-atencion-al-ciudadano/-/document_library_display/yTv5/view/10867439"/>
    <hyperlink ref="S51" r:id="rId37"/>
    <hyperlink ref="Q51" r:id="rId38"/>
    <hyperlink ref="Q43" r:id="rId39"/>
    <hyperlink ref="S43" r:id="rId40" display="https://drive.google.com/drive/folders/1G3I3_q-x245inrQK8fOaqUs-e5AzxS-m"/>
  </hyperlinks>
  <pageMargins left="0.7" right="0.7" top="0.75" bottom="0.75" header="0.3" footer="0.3"/>
  <pageSetup orientation="portrait" r:id="rId41"/>
  <drawing r:id="rId42"/>
  <legacyDrawing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MIGUEL PARDO</cp:lastModifiedBy>
  <dcterms:created xsi:type="dcterms:W3CDTF">2020-01-16T14:18:13Z</dcterms:created>
  <dcterms:modified xsi:type="dcterms:W3CDTF">2021-05-14T12:15:03Z</dcterms:modified>
</cp:coreProperties>
</file>