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Users\WILLIAM\Documents\1 WILLIAM SDA Trabajo en Casa\Año 2023\riesgos 2023\Mapa de Riesgos 2023\Mapa de Riesgo ajustados ultimo cuatrimestre 2023\"/>
    </mc:Choice>
  </mc:AlternateContent>
  <xr:revisionPtr revIDLastSave="0" documentId="13_ncr:1_{5DDCFF75-280E-40A6-8EFB-4D0694331FBA}" xr6:coauthVersionLast="47" xr6:coauthVersionMax="47" xr10:uidLastSave="{00000000-0000-0000-0000-000000000000}"/>
  <bookViews>
    <workbookView xWindow="-120" yWindow="-120" windowWidth="29040" windowHeight="15840" xr2:uid="{00000000-000D-0000-FFFF-FFFF00000000}"/>
  </bookViews>
  <sheets>
    <sheet name="Riesgos de Gestión" sheetId="1" r:id="rId1"/>
    <sheet name="Riesgos de Corrupción"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9" i="1" l="1"/>
  <c r="L86" i="1"/>
  <c r="L85" i="1"/>
  <c r="L84" i="1"/>
  <c r="M84" i="1" s="1"/>
  <c r="O84" i="1" l="1"/>
  <c r="N84" i="1"/>
  <c r="AC84" i="1" s="1"/>
  <c r="AB84" i="1" s="1"/>
  <c r="AD84" i="1" s="1"/>
  <c r="U164" i="1" l="1"/>
  <c r="L164" i="1"/>
  <c r="M164" i="1" s="1"/>
  <c r="I164" i="1"/>
  <c r="J164" i="1" s="1"/>
  <c r="L162" i="1"/>
  <c r="M162" i="1" s="1"/>
  <c r="N162" i="1" s="1"/>
  <c r="AC162" i="1" s="1"/>
  <c r="I162" i="1"/>
  <c r="L163" i="1"/>
  <c r="Y164" i="1" l="1"/>
  <c r="Z164" i="1" s="1"/>
  <c r="O162" i="1"/>
  <c r="AC163" i="1"/>
  <c r="AB163" i="1" s="1"/>
  <c r="AB162" i="1"/>
  <c r="N164" i="1"/>
  <c r="AC164" i="1" s="1"/>
  <c r="AB164" i="1" s="1"/>
  <c r="O164" i="1"/>
  <c r="J162" i="1"/>
  <c r="Y162" i="1" s="1"/>
  <c r="AA164" i="1" l="1"/>
  <c r="Z162" i="1"/>
  <c r="AD162" i="1" s="1"/>
  <c r="AA162" i="1"/>
  <c r="Y163" i="1" s="1"/>
  <c r="AD164" i="1"/>
  <c r="AA163" i="1" l="1"/>
  <c r="Z163" i="1"/>
  <c r="AD1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luisa</author>
  </authors>
  <commentList>
    <comment ref="H6" authorId="0" shapeId="0" xr:uid="{00000000-0006-0000-0000-000001000000}">
      <text>
        <r>
          <rPr>
            <sz val="9"/>
            <color indexed="81"/>
            <rFont val="Arial Narrow"/>
            <family val="2"/>
          </rPr>
          <t>Número de veces que se ejecuta la actividad durante el año</t>
        </r>
        <r>
          <rPr>
            <sz val="9"/>
            <color indexed="81"/>
            <rFont val="Tahoma"/>
            <family val="2"/>
          </rPr>
          <t xml:space="preserve">
</t>
        </r>
      </text>
    </comment>
    <comment ref="D9" authorId="0" shapeId="0" xr:uid="{00000000-0006-0000-0000-000002000000}">
      <text>
        <r>
          <rPr>
            <sz val="9"/>
            <color rgb="FF000000"/>
            <rFont val="Arial Narrow"/>
            <family val="2"/>
          </rPr>
          <t xml:space="preserve">Circunstancias bajo las cuales se presenta el riesgo, es la situación más evidente frente al riesgo.
</t>
        </r>
        <r>
          <rPr>
            <sz val="9"/>
            <color rgb="FF000000"/>
            <rFont val="Arial Narrow"/>
            <family val="2"/>
          </rPr>
          <t xml:space="preserve">Ejemplo: por multa y sanción del ente regulador 
</t>
        </r>
      </text>
    </comment>
    <comment ref="E9" authorId="0" shapeId="0" xr:uid="{00000000-0006-0000-0000-000003000000}">
      <text>
        <r>
          <rPr>
            <sz val="9"/>
            <color indexed="81"/>
            <rFont val="Arial Narrow"/>
            <family val="2"/>
          </rPr>
          <t>Causa  principal  o básica, corresponde a las razones por la cuales se puede presentar  el riesgo
Ejemplo: debido a adquisición de bienes y servicios fuera de los requerimientos normativos</t>
        </r>
      </text>
    </comment>
    <comment ref="F9" authorId="0" shapeId="0" xr:uid="{00000000-0006-0000-0000-000004000000}">
      <text>
        <r>
          <rPr>
            <sz val="9"/>
            <color indexed="81"/>
            <rFont val="Arial Narrow"/>
            <family val="2"/>
          </rPr>
          <t xml:space="preserve">La redacción inicia con POSIBILIDAD DE + Impacto para la entidad (Qué) + Causa Inmediata (Cómo) + Causa Raíz (Por qué)
Ejemplo: Posibilidad de afectación económica por multa y sanción del ente regulador debido a adquisición de bienes y servicios fuera de los requerimientos normativos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Ivonne Andrea Lopez Rincon</author>
  </authors>
  <commentList>
    <comment ref="AH5" authorId="0" shapeId="0" xr:uid="{00000000-0006-0000-0100-000001000000}">
      <text>
        <r>
          <rPr>
            <sz val="9"/>
            <color rgb="FF000000"/>
            <rFont val="Tahoma"/>
            <family val="2"/>
          </rPr>
          <t>Tener en cuenta ítem 7.3.3 TRATAMIENTO DEL RIESGO de la Guía de Administración del Riesgo. G-E-SIG-05.</t>
        </r>
      </text>
    </comment>
    <comment ref="AC6" authorId="0" shapeId="0" xr:uid="{00000000-0006-0000-0100-000002000000}">
      <text>
        <r>
          <rPr>
            <sz val="9"/>
            <color rgb="FF000000"/>
            <rFont val="Tahoma"/>
            <family val="2"/>
          </rPr>
          <t>Tener en cuenta la Tabla 15. Resultados de los posibles desplazamientos de la probabilidad y del impacto de los riesgos de la Guía de Administración del Riesgo. G-E-SIG-05.</t>
        </r>
      </text>
    </comment>
    <comment ref="F7" authorId="0" shapeId="0" xr:uid="{00000000-0006-0000-0100-000003000000}">
      <text>
        <r>
          <rPr>
            <sz val="9"/>
            <color indexed="81"/>
            <rFont val="Tahoma"/>
            <family val="2"/>
          </rPr>
          <t>Por probabilidad se entiende la posibilidad de ocurrencia del
riesgo, ésta puede ser medida con criterios de frecuencia o factibilidad.</t>
        </r>
      </text>
    </comment>
    <comment ref="H7" authorId="0" shapeId="0" xr:uid="{00000000-0006-0000-0100-000004000000}">
      <text>
        <r>
          <rPr>
            <sz val="9"/>
            <color rgb="FF000000"/>
            <rFont val="Tahoma"/>
            <family val="2"/>
          </rPr>
          <t xml:space="preserve">Consecuencias que puede ocasionar a la organización la
</t>
        </r>
        <r>
          <rPr>
            <sz val="9"/>
            <color rgb="FF000000"/>
            <rFont val="Tahoma"/>
            <family val="2"/>
          </rPr>
          <t>materialización del riesgo.</t>
        </r>
      </text>
    </comment>
    <comment ref="M9" authorId="0" shapeId="0" xr:uid="{00000000-0006-0000-0100-000005000000}">
      <text>
        <r>
          <rPr>
            <sz val="9"/>
            <color indexed="81"/>
            <rFont val="Tahoma"/>
            <family val="2"/>
          </rPr>
          <t>¿Existe un responsable asignado a la ejecución del control?</t>
        </r>
      </text>
    </comment>
    <comment ref="N9" authorId="0" shapeId="0" xr:uid="{00000000-0006-0000-0100-000006000000}">
      <text>
        <r>
          <rPr>
            <sz val="9"/>
            <color indexed="81"/>
            <rFont val="Tahoma"/>
            <family val="2"/>
          </rPr>
          <t>¿El responsable tiene la autoridad y adecuada segregación de funciones en la ejecución del control?</t>
        </r>
      </text>
    </comment>
    <comment ref="O9" authorId="0" shapeId="0" xr:uid="{00000000-0006-0000-0100-000007000000}">
      <text>
        <r>
          <rPr>
            <sz val="9"/>
            <color rgb="FF000000"/>
            <rFont val="Tahoma"/>
            <family val="2"/>
          </rPr>
          <t>¿La oportunidad en que se ejecuta el control ayuda a prevenir la mitigación del riesgo o a detectar la materialización del riesgo de manera oportuna?</t>
        </r>
      </text>
    </comment>
    <comment ref="P9" authorId="0" shapeId="0" xr:uid="{00000000-0006-0000-0100-000008000000}">
      <text>
        <r>
          <rPr>
            <sz val="9"/>
            <color indexed="81"/>
            <rFont val="Tahoma"/>
            <family val="2"/>
          </rPr>
          <t>¿Las actividades que se desarrollan en el control realmente buscan por si sola prevenir o detectar las causas que pueden dar origen al riesgo, Ej.: verificar, validar, cotejar, comparar, revisar, etc.?</t>
        </r>
      </text>
    </comment>
    <comment ref="Q9" authorId="0" shapeId="0" xr:uid="{00000000-0006-0000-0100-000009000000}">
      <text>
        <r>
          <rPr>
            <sz val="9"/>
            <color indexed="81"/>
            <rFont val="Tahoma"/>
            <family val="2"/>
          </rPr>
          <t>¿La fuente de información que se utiliza en el desarrollo del control es información confiable que 
permita mitigar el riesgo?</t>
        </r>
      </text>
    </comment>
    <comment ref="R9" authorId="0" shapeId="0" xr:uid="{00000000-0006-0000-0100-00000A000000}">
      <text>
        <r>
          <rPr>
            <sz val="9"/>
            <color indexed="81"/>
            <rFont val="Tahoma"/>
            <family val="2"/>
          </rPr>
          <t>¿Las observaciones, desviaciones o diferencias
identificadas como resultados de la ejecución del control son investigadas y resueltas de manera oportuna?</t>
        </r>
      </text>
    </comment>
    <comment ref="S9" authorId="0" shapeId="0" xr:uid="{00000000-0006-0000-0100-00000B000000}">
      <text>
        <r>
          <rPr>
            <sz val="9"/>
            <color rgb="FF000000"/>
            <rFont val="Tahoma"/>
            <family val="2"/>
          </rPr>
          <t>¿Se deja evidencia o rastro de la ejecución del control que permita a cualquier tercero con la evidencia llegar a la misma conclusión?</t>
        </r>
      </text>
    </comment>
    <comment ref="V9" authorId="0" shapeId="0" xr:uid="{00000000-0006-0000-0100-00000C000000}">
      <text>
        <r>
          <rPr>
            <sz val="9"/>
            <color rgb="FF000000"/>
            <rFont val="Tahoma"/>
            <family val="2"/>
          </rPr>
          <t>Una vez calificado el diseño del control (columna U) se debe establecer la evaluación de acuerdo con las opciones que se encuentran en la lista desplegable.</t>
        </r>
      </text>
    </comment>
    <comment ref="X9" authorId="0" shapeId="0" xr:uid="{00000000-0006-0000-0100-00000D000000}">
      <text>
        <r>
          <rPr>
            <sz val="9"/>
            <color indexed="81"/>
            <rFont val="Tahoma"/>
            <family val="2"/>
          </rPr>
          <t>Calificación de la solidez del control teniendo en cuenta los resultados de la calificación del diseño del control y de la ejecución del mismo</t>
        </r>
      </text>
    </comment>
    <comment ref="Z9" authorId="0" shapeId="0" xr:uid="{00000000-0006-0000-0100-00000E000000}">
      <text>
        <r>
          <rPr>
            <sz val="9"/>
            <color rgb="FF000000"/>
            <rFont val="Tahoma"/>
            <family val="2"/>
          </rPr>
          <t>La opción "NO", únicamente será valida cuando el rango de calificación de la solidez del control es Fuerte = 100.</t>
        </r>
      </text>
    </comment>
  </commentList>
</comments>
</file>

<file path=xl/sharedStrings.xml><?xml version="1.0" encoding="utf-8"?>
<sst xmlns="http://schemas.openxmlformats.org/spreadsheetml/2006/main" count="2004" uniqueCount="679">
  <si>
    <t>SISTEMA INTEGRADO DE GESTIÓN</t>
  </si>
  <si>
    <t>Matriz de Administración de Riesgos</t>
  </si>
  <si>
    <t>Código: PE03-PR02-F2</t>
  </si>
  <si>
    <t>Versión: 6</t>
  </si>
  <si>
    <t>MAPA DE RIESGOS CORRUPCIÓN</t>
  </si>
  <si>
    <t>PROCESO</t>
  </si>
  <si>
    <t xml:space="preserve">IDENTIFICACIÓN DEL RIESGO </t>
  </si>
  <si>
    <t>RIESGO INHERENTE</t>
  </si>
  <si>
    <t xml:space="preserve">VALORACIÓN DEL RIESGO </t>
  </si>
  <si>
    <t>RIESGO RESIDUAL</t>
  </si>
  <si>
    <t>OPCIONES DE MANEJO</t>
  </si>
  <si>
    <t>PLAN DE MANEJO DEL RIESGO</t>
  </si>
  <si>
    <t>CAUSA /VULNERABILIDAD</t>
  </si>
  <si>
    <t xml:space="preserve">RIESGO </t>
  </si>
  <si>
    <t>CONSECUENCIA</t>
  </si>
  <si>
    <t xml:space="preserve">CLASIFICACIÓN DEL RIESGO </t>
  </si>
  <si>
    <t xml:space="preserve">CALIFICACIÓN DEL RIESGO </t>
  </si>
  <si>
    <t xml:space="preserve">EVALUACIÓN DEL RIESGO </t>
  </si>
  <si>
    <t>PROBABILIDAD</t>
  </si>
  <si>
    <t xml:space="preserve">IMPACTO </t>
  </si>
  <si>
    <t>ZONA DE RIESGO</t>
  </si>
  <si>
    <t>VERIFICACIÓN DE CONTROLES ESTABLECIDOS</t>
  </si>
  <si>
    <t>ZONA DE
 RIESGO</t>
  </si>
  <si>
    <t>ACCIONES A TOMAR</t>
  </si>
  <si>
    <t>RESPONSABLE</t>
  </si>
  <si>
    <t>FECHA DE CUMPLIMIENTO</t>
  </si>
  <si>
    <t xml:space="preserve">PRODUCTO /EVIDENCIA DE CUMPLIMIENTO/INDICADOR PARA EVALUAR ACCIONES
IMPLEMENTADAS  </t>
  </si>
  <si>
    <t>DESCRIBA EL O LOS CONTROLES ESTABLECIDOS</t>
  </si>
  <si>
    <t>TIPO DE CONTROL ESTABLECIDO</t>
  </si>
  <si>
    <t>EVALUACIÓN DEL DISEÑO DEL CONTROL</t>
  </si>
  <si>
    <t>EVALUACIÓN DE LA EJECUCIÓN DEL CONTROL</t>
  </si>
  <si>
    <t>EVALUACIÓN DE LA SOLIDEZ DEL CONTROL</t>
  </si>
  <si>
    <t>Debido a …</t>
  </si>
  <si>
    <t>Puede ocurrir …</t>
  </si>
  <si>
    <t>Lo que podría afectar o generar  …</t>
  </si>
  <si>
    <t>Valor</t>
  </si>
  <si>
    <t>Nivel</t>
  </si>
  <si>
    <t>Asignación del responsable</t>
  </si>
  <si>
    <t xml:space="preserve">Segregación y autoridad del responsable </t>
  </si>
  <si>
    <t xml:space="preserve">Periodicidad </t>
  </si>
  <si>
    <t xml:space="preserve">Propósito </t>
  </si>
  <si>
    <t xml:space="preserve">Cómo se realiza la actividad de control </t>
  </si>
  <si>
    <t>Qué pasa con las observaciones o desviaciones</t>
  </si>
  <si>
    <t>Evidencia de la ejecución del control</t>
  </si>
  <si>
    <t>PUNTAJE</t>
  </si>
  <si>
    <t>RANGO DE CALIFICACIÓN DEL DISEÑO DEL CONTROL</t>
  </si>
  <si>
    <t>RANGO DE CALIFICACIÓN DE LA EJECUCIÓN DEL CONTROL</t>
  </si>
  <si>
    <t>RANGO DE CALIFICACIÓN DE LA SOLIDEZ DEL CONTROL</t>
  </si>
  <si>
    <t xml:space="preserve">DEBE ESTABLECER ACCIONES PARA FORTALECER EL CONTROL </t>
  </si>
  <si>
    <t>CALIFICACIÓN DE LA SOLIDEZ DEL CONJUNTO DE CONTROLES</t>
  </si>
  <si>
    <t>Eficacia= Índice de cumplimiento de actividades</t>
  </si>
  <si>
    <t>DIRECCIONAMIENTO ESTRATEGICO</t>
  </si>
  <si>
    <t>Intereses propios o presiones externas en los procesos de toma de decisiones para alterar resultados de la ejecución institucional.</t>
  </si>
  <si>
    <t>Posibilidad que en la orientación o definición de estrategias para el desarrollo institucional de la SDA, se favorezcan intereses particulares o se  oculte o manipule la información,  con el fin de obtener algún beneficio a nombre propio o de terceros.</t>
  </si>
  <si>
    <t>Corrupción</t>
  </si>
  <si>
    <t xml:space="preserve">la SPCI valida la coherencia de las actividades formuladas en el plan de acción, para el cumplimiento de los proyectos de inversión, realiza informes de seguimiento mensual y verifica el reporte oficial de la plataforma SEGPLAN revisando que esté acorde a los resultados de la ejecución institucional. En caso de encontrar alguna inconsistencia se solicita mediante comunicación interna el ajuste correspondiente	</t>
  </si>
  <si>
    <t>Preventivo</t>
  </si>
  <si>
    <t xml:space="preserve">FUERTE
entre 96 y 100 </t>
  </si>
  <si>
    <t>FUERTE
(siempre se ejecuta)</t>
  </si>
  <si>
    <t>FUERTE = 100
fuerte + fuerte</t>
  </si>
  <si>
    <t>SI</t>
  </si>
  <si>
    <t>FUERTE
igual a 100</t>
  </si>
  <si>
    <t>Reducir</t>
  </si>
  <si>
    <t>Realizar la verificación por medio de mesas de trabajo del ajuste a las novedades identificadas en la información presentada por los gerentes de  proyecto.</t>
  </si>
  <si>
    <t>Subdirector de Proyectos y Cooperación Internacional</t>
  </si>
  <si>
    <t>Acta de Reunión</t>
  </si>
  <si>
    <t>Informar de manera inmediata a las partes interesadas, a la alta gererencia, así como a los entes de control o autoridades competentes sobre la situción presentada.
* Informar a la segunda y tercera línea de defensa sobre el hecho encontrado.
* Análisis documentado de las causas que dieron origen a la materialización del riesgo.
* Identificar la necesidad de adoptar nuevos controles o fortalecer los actuales.</t>
  </si>
  <si>
    <t>información manipulada, generada y enviada por las dependencias que no se ajuste a la realidad de la gestión institucional.</t>
  </si>
  <si>
    <t>Utilización de soportes o evidencias no correspondientes a la gestión institucional</t>
  </si>
  <si>
    <t xml:space="preserve">Vulnerabilidad en las herramientas sistematizadas para la planeación de la inversión y planeación estratégica.   </t>
  </si>
  <si>
    <t xml:space="preserve"> Conflicto de intereses</t>
  </si>
  <si>
    <t>MAPA DE RIESGOS GESTIÓN INSTITUCIONAL</t>
  </si>
  <si>
    <t>ANÁLISIS DEL RIESGO INHERENTE</t>
  </si>
  <si>
    <t>EVALUACIÓN DEL RIESGO - VALORACIÓN DE LOS CONTROLES</t>
  </si>
  <si>
    <t>EVALUACIÓN DEL RIESGO - NIVEL DEL RIESGO RESIDUAL</t>
  </si>
  <si>
    <t>REFERENCIA</t>
  </si>
  <si>
    <t xml:space="preserve">IMPACTO PARA LA ENTIDAD
¿Qué? </t>
  </si>
  <si>
    <t>CAUSA /VULNERABILIDAD
Debido a …</t>
  </si>
  <si>
    <t>CLASIFICACIÓN DEL RIESGO</t>
  </si>
  <si>
    <t>FRECUENCIA CON LA CUAL SE REALIZA LA ACTIVIDAD</t>
  </si>
  <si>
    <t>PROBABILIDAD INHERENTE</t>
  </si>
  <si>
    <t>%</t>
  </si>
  <si>
    <t xml:space="preserve"> 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</si>
  <si>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</si>
  <si>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</si>
  <si>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</si>
  <si>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</si>
  <si>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</si>
  <si>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</si>
  <si>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</si>
  <si>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</si>
  <si>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</si>
  <si>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</si>
  <si>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</si>
  <si>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</si>
  <si>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 xml:space="preserve">FECHA DE CUMPLIMIENTO </t>
  </si>
  <si>
    <t>Tipo</t>
  </si>
  <si>
    <t>Implementación</t>
  </si>
  <si>
    <t>Calificación</t>
  </si>
  <si>
    <t>Documentación</t>
  </si>
  <si>
    <t>Frecuencia</t>
  </si>
  <si>
    <t>Evidencia</t>
  </si>
  <si>
    <t xml:space="preserve">Causa Inmediata
¿Cómo? </t>
  </si>
  <si>
    <t>Causa Raíz
¿Por qué?</t>
  </si>
  <si>
    <t>Económico y Reputacional</t>
  </si>
  <si>
    <t>debido al incumplimiento de los planes, proyectos y programas institucionales</t>
  </si>
  <si>
    <t>inadecuada aplicación de directrices políticas y lineamientos del Direccionamiento Estratégico.</t>
  </si>
  <si>
    <t>Posibilidad de afectación  económica  y reputacional debido al incumplimiento de los planes, proyectos y programas institucionales por la inadecuada aplicación de directrices políticas y lineamientos del Direccionamiento Estratégico.</t>
  </si>
  <si>
    <t>Ejecucion y Administracion de procesos</t>
  </si>
  <si>
    <t xml:space="preserve">     El riesgo afecta la imagen de de la entidad con efecto publicitario sostenido a nivel de sector administrativo, nivel departamental o municipal</t>
  </si>
  <si>
    <t>Manual</t>
  </si>
  <si>
    <t>Documentado</t>
  </si>
  <si>
    <t>Aleatoria</t>
  </si>
  <si>
    <t>Con Registro</t>
  </si>
  <si>
    <t>Presentar a los gerentes de proyectos resultados del estado actual de la ejecución de los proyectos de inversión a través del tablero de control como herramienta para la toma de decisiones frente al cumplimiento de metas.</t>
  </si>
  <si>
    <t>Informes de seguimiento, acta de reunión, comunicaciones internas, reporte tablero de control.</t>
  </si>
  <si>
    <t>1. Presentar en comité Institucional de Gestión y Desempeño  las acciones de mejora, ajustes o reformulaciones de los planes, programas y proyectos identificados y hacer seguimiento a los compromisos adquiridos
2. Analizar las causas.
3. Ajustar los controles establecidos inicialmente.
4. Analizar del impacto que tuvo la materialización.
5. Informar a la segunda y tercera línea de defensa sobre el hecho encontrado.</t>
  </si>
  <si>
    <t>Continua</t>
  </si>
  <si>
    <t>Reputacional</t>
  </si>
  <si>
    <t>Inoportuna y baja calidad de los reportes sobre la ejecución de los proyectos de inversión</t>
  </si>
  <si>
    <t xml:space="preserve"> Falencias en el monitoreo, recopilación e interpretación de la información</t>
  </si>
  <si>
    <t>Posibilidad de afectación reputacional generada por la inoportuna y baja calidad de los reportes sobre la ejecución de los proyectos de inversión, debido a las falencias en el monitoreo, recopilación e interpretación de la información.</t>
  </si>
  <si>
    <t>Realizar una mesa de trabajo con los gerentes de proyecto que no han cumplido con la implementación de las mejoras identificadas en el seguimiento, para  revisar y actualizar la informacion que haya presentado algún incumplimiento.</t>
  </si>
  <si>
    <t>Informes de seguimiento, acta de reunión, comunicaciones internas.</t>
  </si>
  <si>
    <t>Detectivo</t>
  </si>
  <si>
    <t>COMUNICACIONES</t>
  </si>
  <si>
    <t>Errores humanos en la divulgación de la información de la entidad presentadas a los ciudadanos y grupos de interés.</t>
  </si>
  <si>
    <t>Fallas en la comunicación entre las áreas de la SDA y la Oficina Asesora de Comunicaciones.</t>
  </si>
  <si>
    <t>Posibilidad de afectación reputacional por errores humanos en la divulgación de la información de la entidad presentada a los ciudadanos y grupos de interés, debido a fallas en la comunicación entre las áreas de la SDA y la Oficina Asesora de Comunicaciones.</t>
  </si>
  <si>
    <t>El Jefe de la Oficina de Comunicaciones designa un profesional para cada dependencia, quien se encarga de elaborar el producto comunicacional solicitado. Cada vez que se requiere el contenido, datos e información, el profesional asignado revisa conjuntamente con la dependencia solicitante la información y las características para la producción de la pieza y luego de su aprobación tanto por el área y el jefe de comunicaciones, se realiza la publicación en los canales de comunicación internos o externos con los que cuenta la SDA, medios de comunicación, periodistas y redes sociales, según la necesidad. La ejecución del control se realiza a través de registros documentales de soporte como correos electrónicos y plataformas de mensajería como Whatsapp y Hangouts (Gmail).</t>
  </si>
  <si>
    <t xml:space="preserve">Socializar los requerimientos exigidos por la OAC para la solicitud y  elaboración de los productos comunicacionales internos o externos a las áreas de la entidad  solicitantes </t>
  </si>
  <si>
    <t>Oficina Asesora de Comunicaciones</t>
  </si>
  <si>
    <t>Productos finales publicados en comunicación interna o externa</t>
  </si>
  <si>
    <t>*Informar a la segunda y tercera línea de defensa 
*Analizar las causas 
*Identificar la necesidad de adoptar nuevos controles 
*Realizar seguimiento 
*Fe de erratas, corregir los datos por los mismos canales que se divulgó la información, si la información errada fue ampliamente divulgada, se explica el error y se solicita la corrección por cada medio para ser divulgada nuevamente.</t>
  </si>
  <si>
    <t>Jefe Oficina Asesora de Comunicaciones</t>
  </si>
  <si>
    <t>Conflictos de interés al modificar, sustraer o adicionar información para publicar en los medios de comunicación de la SDA</t>
  </si>
  <si>
    <t>Posibilidad de manipular y ocultar información asociada a la publicación en los canales de comunicación dispuestos por la entidad,  que no corresponda a la realidad institucional a los grupos de interés en beneficio propio o de un particular.</t>
  </si>
  <si>
    <t>Perdida de imagen, reputación, credibilidad y confianza institucional</t>
  </si>
  <si>
    <t>El Jefe de la Oficina de Comunicaciones,  cada vez que se va a publicar información en los diferentes canales internos y/o externos de la entidad, verifica el contenido de la misma, conforme los lineamientos establecidos en la OAC, contenidos en el instructivo de comunicación interna, código: PE02-PR02-INS1  e instructivo de comunicación externa, código: PE02-PR01-INS1; de igual manera antes de cada publicación del producto comunicacional, este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t>
  </si>
  <si>
    <t>El supervisor de los contratos de la OAC, verifica en el IAAP mensual junto con la previa aprobación de los coordinadores de cada equipo de producción comunicacional, que los colaboradores de la OAC quienes son los encargados de la información a tratar, reporten por escrito que no se presentó ningún conflicto de interés, quedando como soporte en caso de algún acto de corrupción.</t>
  </si>
  <si>
    <t>Cuentas de cobro(IAAP)</t>
  </si>
  <si>
    <t>*Informar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 Informar a la segunda y tercera línea de defensa sobre el hecho encontrado.</t>
  </si>
  <si>
    <t>Influencia o presiones de terceros.</t>
  </si>
  <si>
    <t>Desinformación a los grupos de interés.</t>
  </si>
  <si>
    <t>No atender los  lineamientos previamente establecidos conforme al protocolo de la Oficina Asesora de Comunicaciones.</t>
  </si>
  <si>
    <t>Investigaciones administrativas, disciplinarias, penales o fiscales</t>
  </si>
  <si>
    <t>Desarticulación, inoportunidad y desacierto en la implementación de lineamientos e instrumentos asociados al mantenimiento y mejora del SIG-MIPG.</t>
  </si>
  <si>
    <t>Desconocimiento de la normativa vigente, objetivos y metas institucionales relacionadas con la implementación, seguimiento y mejora del SIG-MIPG</t>
  </si>
  <si>
    <t>Posibilidad de afectación reputacional debido a la desarticulación, inoportunidad y desacierto en la implementación de lineamientos e instrumentos asociados al mantenimiento y mejora del SIG-MIPG por el desconocimiento de la normativa vigente objetivos y metas institucionales relacionadas.</t>
  </si>
  <si>
    <t xml:space="preserve">     El riesgo afecta la imagen de la entidad internamente, de conocimiento general, nivel interno, de junta dircetiva y accionistas y/o de provedores</t>
  </si>
  <si>
    <t>Los profesionales del equipo SIG verifican la normativa relacionada con la implementación, seguimiento y mejora del SIG-MIPG a través de consulta en las páginas web de los entes que regulan el tema a nivel nacional y distrital, que se verá reflejado en normograma del proceso cuando se requiera.</t>
  </si>
  <si>
    <t>Reducir (mitigar)</t>
  </si>
  <si>
    <t>Verificar el cumplimiento e implementación de los lineamientos e instrumentos, con el fin de evidenciar su completa aplicación a través del informe de segunda línea de defensa y aprobación de actualización documental por proceso.</t>
  </si>
  <si>
    <t>Subsecretario General</t>
  </si>
  <si>
    <t>12/31/2022</t>
  </si>
  <si>
    <t>Informe de segunda línea de defensa 
Memorandos de aprobación documental del SIG</t>
  </si>
  <si>
    <t>*Informar a la segunda línea de defensa 
*Analizar las causas 
*Identificar la necesidad de adoptar nuevos controles</t>
  </si>
  <si>
    <t>NO</t>
  </si>
  <si>
    <t>Los profesionales del equipo SIG socializan metas, objetivos, normativa y lineamientos relacionados con la implementación, seguimiento y mejora del SIG-MIPG, articulándolos y presentándolos oportunamente a las partes interesadas.</t>
  </si>
  <si>
    <t>Los profesionales del equipo SIG verifican la correcta implementación de lineamientos e instrumentos relacionados al SIG-MIPG a través de revisiones documentales y otros aspectos del Sistema de Gestión de Calidad.</t>
  </si>
  <si>
    <t>PARTICIPACIÓN Y EDUCACION AMBIENTAL</t>
  </si>
  <si>
    <t>Bajo conocimiento de las personas vinculadas a las estrategias de educación ambiental, frente al cuidado y preservación del territorio, las áreas de interés ambiental y la biodiversidad del Distrito Capital</t>
  </si>
  <si>
    <t xml:space="preserve">Bajo dominio del tema por parte del educador y falta de utilización de recursos pedagógicos
</t>
  </si>
  <si>
    <t>Posibilidad de afectación reputacional por bajo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</si>
  <si>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Usuarios, productos y practicas , organizacionales</t>
  </si>
  <si>
    <t xml:space="preserve">     El riesgo afecta la imagen de la entidad con algunos usuarios de relevancia frente al logro de los objetivos</t>
  </si>
  <si>
    <t xml:space="preserve">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la tabulación de las encuestas de evaluación y se genera un informe con los resultados. </t>
  </si>
  <si>
    <t>Probabilidad</t>
  </si>
  <si>
    <t>Realizar el análisis de los resultados de las encuestas de conocimientos aplicadas en las actividades de educación ambiental.</t>
  </si>
  <si>
    <t>Profesional enlace del Sistema Integrado de gestión del proceso de Participación y Educación Ambiental</t>
  </si>
  <si>
    <t>Informe de resultados de las encuestas de conocimiento.</t>
  </si>
  <si>
    <t>1. Ajustar la metodología aplicada en las acciones de educación ambiental, en el marco de las estrategias y espacios disponibles por el equipo de la Oficina de Participación, Educación y Localidades.
2. Analizar las causas.
3. Ajustar los controles establecidos inicialmente.
4. Analizar del impacto que tuvo la materialización.
5. Informar a la segunda y tercera línea de defensa sobre el hecho encontrado.</t>
  </si>
  <si>
    <t>Coordinador del equipo de participación</t>
  </si>
  <si>
    <t>Bajos conocimiento de las personas vinculadas a las estrategias de educación ambiental, frente al cuidado y preservación del territorio, las áreas de interés ambiental y la biodiversidad del Distrito Capital</t>
  </si>
  <si>
    <t>Posibilidad de afectación reputacional por bajos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</si>
  <si>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Falta de continuidad en los procesos de participación liderados por la SDA</t>
  </si>
  <si>
    <t xml:space="preserve">Insuficiente divulgación a las organizaciones y a las comunidades sobre los procesos que lidera la Secretaria Distrital de Ambiente acorde a su misionalidad </t>
  </si>
  <si>
    <t xml:space="preserve">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 </t>
  </si>
  <si>
    <t>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</si>
  <si>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Realizar seguimiento a las actividades ejecutadas en torno a los procesos participativos ambientales locales a través de la matriz de seguimiento de la instancia de participación y de la matriz de territorialización de participación. Este seguimiento se adelantará de forma mensual.</t>
  </si>
  <si>
    <t>Coordinador y profesional de apoyo del equipo de participación</t>
  </si>
  <si>
    <t>Matriz de seguimiento de la instancia de participación.
Matriz de territorialización de participación.</t>
  </si>
  <si>
    <t>Coordinadores del equipo de educación ambiental</t>
  </si>
  <si>
    <t>Proselitismo político en actividades de participación y educación ambiental</t>
  </si>
  <si>
    <t>Posibilidad de utilizar los espacios de participación ciudadana y educación ambiental con fines políticos para favorecimiento de intereses particulares.</t>
  </si>
  <si>
    <t xml:space="preserve">Desnaturalización de los espacios de participación ciudadana y educación ambiental
</t>
  </si>
  <si>
    <t>El responsable del proceso y los líderes de los equipos informan semestralmente a sus grupos de trabajo, que está prohibido el desarrollo de actividades relacionadas con campañas electorales, proselitismo político o favorecimiento de intereses particulares, en el marco de las acciones adelantadas por el proceso de Participación y Educación Ambiental, no se puede recibir ningún tipo de regalo, beneficio u hospitalidad con el fin de permitir este tipo de intervenciones. Como registro del control queda diligenciada la memoria de reunión.</t>
  </si>
  <si>
    <t>En caso de evidenciar que en alguna de las acciones de participación o educación ambiental liderada por la Secretaria Distrital de Ambiente, se están desarrollando actividades relacionadas con campañas electorales o proselitismo político, se debe solicitar a las personas que se encuentran adelantando la intervención que deben suspender dicha actividad, si persisten en continuar se debe cancelar la participación de la entidad aduciendo ante el solicitante, la imposibilidad de seguir con la acción de participación o educación ambiental, dado que se está desviando el objetivo de la actividad.</t>
  </si>
  <si>
    <t>Jefe de oficina y Coordinadores de equipo</t>
  </si>
  <si>
    <t>Actas de reunión</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</si>
  <si>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</si>
  <si>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Jefe de Oficina de Participación, Educación y Localidades</t>
  </si>
  <si>
    <t>Intereses particulares para fines políticos.</t>
  </si>
  <si>
    <t xml:space="preserve">Afectación de la imagen institucional </t>
  </si>
  <si>
    <t>No uso del derecho pleno de la participación ciudadana en la toma de decisiones para la gestión institucional.</t>
  </si>
  <si>
    <t>PLANEACION AMBIENTAL</t>
  </si>
  <si>
    <t>Inadecuada  formulación, actualización, seguimiento y evaluación de los instrumentos de planeación ambiental</t>
  </si>
  <si>
    <t>Falta de la identificación de las  necesidades ambientales del Distrito</t>
  </si>
  <si>
    <t>Posibilidad  de afectación reputacional por la inadecuada  formulación, actualización, seguimiento y evaluación de los instrumentos de planeación ambiental, debido a falta de la identificación de las  necesidades ambientales del Distrito.</t>
  </si>
  <si>
    <t>En caso de que se presente deviación o que la información no cumpla con los requisitos establecidos, en los procesos de Formulación, actualización, seguimiento y evaluación, se enviara una comunicación oficial donde se solicitará la verificación y ajustes de la información reportada.</t>
  </si>
  <si>
    <t>Subdirectora de Politicas y Planes Ambientales</t>
  </si>
  <si>
    <t>Matrices en Excel, Guías técnicas, documentos de apoyo, comunicación oficial a través de los diferentes mecanismos con los que cuenta la Entidad.</t>
  </si>
  <si>
    <t>1.Informar de manera inmediata a las partes interesadas y a la alta gererencia cuando el Instrumento de Planeación Ambiental no se adecua a las necesidades ambientales del Distrito e iniciar las actuaciones necesarias para corregir o actualizar el instrumento.
2. Analizar las causas.
3. Ajustar los controles establecidos inicialmente.
4. Analizar del impacto que tuvo la materialización.
5. Informar a la segunda y tercera línea de defensa sobre el hecho encontrado.</t>
  </si>
  <si>
    <t>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t>
  </si>
  <si>
    <t>Correctivo</t>
  </si>
  <si>
    <t>publicación de indicadores ambientales inconsistentes en el Observatorio Ambiental de Bogotá</t>
  </si>
  <si>
    <t>debido a la falta de cumplimiento de los criterios de calidad y oportunidad en el reporte  de la información y datos de los indicadores ambientales.</t>
  </si>
  <si>
    <t>Posibilidad  de afectación reputacional por la publicación de indicadores ambientales inconsistentes en el Observatorio Ambiental de Bogotá, debido a la falta de cumplimiento de los criterios de calidad y oportunidad en el reporte  de la información y datos de los indicadores ambientales.</t>
  </si>
  <si>
    <t>Realizar validación de la información de los indicadores cargados en el Observatorio Ambiental de Bogotá, mediante la comparación entre los indicadores referenciados en los informes normados y la información reportada en el Observatorio Ambiental de Bogotá.</t>
  </si>
  <si>
    <t>Director(a) de Planeación y Sistemas de Información Ambiental</t>
  </si>
  <si>
    <t>Bitácora OAB
Acta de reunión y listado de asistencia de la capacitación, pantallazos roles y usuarios OAB.
Comunicaciones oficiales de reporte y actualización de OAB.
Informes de administración del OAB
Informes normados que contiene indicadores reportados en el OAB</t>
  </si>
  <si>
    <t>Poca articulación entre las Entidades, localidades y los sectores que participan en las diferentes etapas.</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</si>
  <si>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</si>
  <si>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Investigaciones o procesos disciplinarios o sancionatorios por parte de organismos de control.</t>
  </si>
  <si>
    <t>Los profesionales de la Subdirección de Políticas y Planes Ambientales, cada vez que se requiera realizan el seguimiento a los Instrumentos de Planeación Ambiental, en donde verifican y validan la información reportada por los diferentes actores, de acuerdo con la aplicación de los procedimientos con los que cuenta la SPPA. En caso de encontrar información inconsistente  se solicita  el ajuste de la misma mediante comunicación oficial. Para el caso de encontrar situaciones que conlleven a intereses particulares o políticos, se debe reportar al jefe inmediato y/o a la alta gerencia.</t>
  </si>
  <si>
    <t>Revisar y validar el contenido de la información resultante de los seguimientos a los instrumentos de planecaión ambiental y de los informes/ actas de las instancias de cordinación</t>
  </si>
  <si>
    <t>Director (a) Planeación y Sistemas de Información Ambiental /Subdirector (a) de Políticas y Planes Ambientales</t>
  </si>
  <si>
    <t>Comunicaciones oficiales, a través de los diferentes medios con los que cuenta la Entidad</t>
  </si>
  <si>
    <t>Informar de manera inmediata a las partes interesadas, a la alta gererencia, así como a los entes de control o autoridades competentes sobre la situción presentada.
* Informar a la segunda y tercera línea de defensa sobre el hecho encontrado.
* Análisis documentado de las causas que dieron origen a la materialización del riesgo.</t>
  </si>
  <si>
    <t xml:space="preserve">Favorecimiento de una decisión política respecto a la formulación, ajuste, actualización, seguimiento y/o evauación de una política pública o instrumento de planeación ambiental. </t>
  </si>
  <si>
    <t>Asignación incorrecta de recursos
Afectación negativa de la imagen institucional, insatisfacción de la ciudadania  y pérdida de credibilidad en la institución.</t>
  </si>
  <si>
    <t xml:space="preserve">Por Influencia o presiones de terceros o funcionarios con poder de decisión en la elaboración y aprobación de documentos, así como ajustes o modificaciones a los resultados en las diferentes etapas en las Políticas públicas o instrumentos de planeación Ambiental. </t>
  </si>
  <si>
    <t xml:space="preserve"> Conflicto de Intereses</t>
  </si>
  <si>
    <t xml:space="preserve">Que se oculte o manipule la información reportada por la entidades frente al seguimiento de las políticas públicas ambientales e instrumentos de planeación ambiental. </t>
  </si>
  <si>
    <t>GESTIÓN AMBIENTAL Y DESARROLLO RURAL</t>
  </si>
  <si>
    <t>Económico</t>
  </si>
  <si>
    <t>Dificultades en la expedición de actos administrativos y desarrollo de labores por parte de los procesos involucrados en  la adquisición predial.</t>
  </si>
  <si>
    <t>Desarticulación en los procesos de la entidad en temas que permitan cumplir con los objetivos del proceso para la adecuada gestión.</t>
  </si>
  <si>
    <t>Posibilidad de afectación económica por dificultades en la expedición de actos administrativos y desarrollo de labores por parte de los procesos involucrados en  la adquisición predial debido a la desarticulación en los procesos de la entidad en temas que permitan cumplir con los objetivos del proceso para la adecuada gestión.</t>
  </si>
  <si>
    <t xml:space="preserve">     Entre 100 y 500 SMLMV </t>
  </si>
  <si>
    <t>El Director de  la Dirección de Gestión Ambiental y los profesionales encargados de la gestión predial revisan los avances en los procesos de adquisición, para  el desarrollo de la adquisición de predios priorizados, mediante reuniones con el objetivo de consolidar las áreas de interés ambiental, dejando constancia  en las actas de reunión.  En caso de presentarse desviación se citará al Comité de Adquisicion de Predios.</t>
  </si>
  <si>
    <t>Revisión periódica de los compromisos establecidos en las reuniones con las áreas involucradas en el proceso de adquisición  predial.</t>
  </si>
  <si>
    <t>Director de Gestión Ambiental / profesionales de Gestión Predial de la DGA.</t>
  </si>
  <si>
    <t>. Analizar causas
. Analizar el impacto en caso de materialización.
. Informar a la segunda y tercera línea de defensa sobre el hecho encontrado.
. Ajustar controles establecidos inicialmente.</t>
  </si>
  <si>
    <t>Factores tensionantes de tipo antrópico y/o naturales que afectan las áreas protegidas o áreas de interés ambiental, y cuyo seguimiento y control no es realizado de manera oportuna y efectiva para evitar el presunto daño ambiental.</t>
  </si>
  <si>
    <t>Dificultades en la priorización y seguimiento de los mayores tensionantes que afectan  los objetivos de conservación de los recursos naturales en las áreas protegidas o  de interes ambiental.</t>
  </si>
  <si>
    <t>Posibilidad de afectación  reputacional  por factores tensionantes de tipo antrópico y/o naturales que afectan las áreas protegidas o áreas de interés ambiental, y cuyo seguimiento y control no sea realizado de manera oportuna y efectiva por parte de los responsables de la administración de Reservas Distritales de Humedal y Parques Distritales  Ecológicos de Montaña - PDEM, para evitar el presunto daño ambiental debido a las dificultades en la priorización y seguimiento de los mayores tensionantes que afectan los objetivos de conservación de los recursos naturales, en las áreas protegidas o de interes ambiental.</t>
  </si>
  <si>
    <t>Los profesionales responsables de los grupos de Administración de Reservas Distritales de Humedal y Parques Distritales  Ecológicos de Montaña - PDEM  y otras áreas de ínterés ambiental  realizarán el diligenciamiento de la matriz de tensionantes generada en las áreas protegidas y de interés ambiental priorizadas.</t>
  </si>
  <si>
    <t>Se realizara la gestión correspondiente a los tensionantes identificados de control operacional de la SDA, con el fin de verificar la gestión ante la entidad u otras entidades competentes.</t>
  </si>
  <si>
    <t>Subdirección de Ecosistemas y Ruralidad /grupo de PEDM-RDH</t>
  </si>
  <si>
    <t>Matriz de tensionantes diligenciada, link anexos de gestión (actas de reunión, comunicaciones oficiales y registros fotograficos entre otros). Plan de Trabajo.</t>
  </si>
  <si>
    <t xml:space="preserve"> -Analizar causas
.-Analizar el impacto en caso de materialización.
.-Informar a la segunda y tercera línea de defensa sobre el hecho encontrado.
.-Ajustar controles establecidos inicialmente.</t>
  </si>
  <si>
    <t>Subdirector de Ecosistemas y Ruralidad /grupo de PEDM-RDH</t>
  </si>
  <si>
    <t>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t>
  </si>
  <si>
    <t>.  Analizar causas
. Analizar el impacto en caso de la materialización.
. Informar a la segunda y tercera línea de defensa sobre el hecho encontrado.
. Ajustar controles establecidos inicialmente.</t>
  </si>
  <si>
    <t>Conflicto de interés.</t>
  </si>
  <si>
    <t>EVALUACIÓN, CONTROL Y SEGUIMIENTO</t>
  </si>
  <si>
    <t>DIRECCIÓN DE CONTROL AMBIENTAL</t>
  </si>
  <si>
    <t>La establecida en la política de Riesgos de la Entidad</t>
  </si>
  <si>
    <t xml:space="preserve">DIRECCIÓN DE CONTROL AMBIENTAL </t>
  </si>
  <si>
    <t>La establecida en la politica de Riesgos de la Entidad</t>
  </si>
  <si>
    <t>GESTIÓN DEL TALENTO HUMANO</t>
  </si>
  <si>
    <t>Error en la liquidación de nómina al momento del cargue de la información al aplicativo o fallas técnicas en el mismo.</t>
  </si>
  <si>
    <t>Cantidad de novedades y termino perentorios para el reporte de novedades de manera extemporánea.</t>
  </si>
  <si>
    <t xml:space="preserve">Posibilidad de afectación económica por error en la liquidación de nómina al momento del cargue de la información al aplicativo o fallas técnicas en el mismo debido a la cantidad de novedades y termino perentorios para el reporte de novedades de manera extemporánea.
 </t>
  </si>
  <si>
    <t xml:space="preserve">     Afectación menor a 10 SMLMV .</t>
  </si>
  <si>
    <t>* Analizar las causas
* Ajustar los controles establecidos inicialmente.
* Analizar del impacto que tuvo la materialización.
* Informar a la segunda y tercera línea de defensa sobre el hecho encontrado. 
* Se requiere al servidor el reintegro de los dineros generados de mas.</t>
  </si>
  <si>
    <t>Director(a) de Gestuón Corporativa</t>
  </si>
  <si>
    <t>Fuga del conocimiento por parte de los funcionarios que se retiran de la entidad.</t>
  </si>
  <si>
    <t>Falta de aplicación de la herramienta que permite la transferencia del conocimiento y la innovación.</t>
  </si>
  <si>
    <t>Posibilidad de afectación económica y reputacional por la Fuga del conocimiento por parte de los funcionarios que se retiran de la entidad, debido a la falta de aplicación de la herramienta que permite la transferencia del conocimiento y la innovación.</t>
  </si>
  <si>
    <t>Cada vez que se presente la desvinculación de un funcionario, el jefe de cada dependencia, aplica el formato acta de entrega del cargo PA01-PR35-F1, formato entrevista de retiro PA01-PR35-F4, formato retención del conocimiento, formato tablero de acciones para mitigar la fuga de conocimiento, con el fin de que se cuente con los principales temas de gestión del conocimiento en las actividades desarrolladas, funciones asignadas y los logros alcanzados por parte de cada funcionario. En caso de que estos formatos no se diligencien, el profesional de talento humano en el momento de radicar la documentación verificará la entrega de los mismos; de lo contrario solicitará su diligenciamiento y entrega. Como evidencia quedan los formatos en la historia laboral del funcionario.</t>
  </si>
  <si>
    <t>Divulgación y socialización de la política Gestión del Conocimiento y la innovación PA01-PO05 y el procedimiento de desvinculación de personal PA01-PR35 y sus anexos, así como el procedimiento de desvinculación</t>
  </si>
  <si>
    <t>Imposiciòn de autoridad competente.</t>
  </si>
  <si>
    <t>Responsabilidad disciplinaria y penal para el nominador.</t>
  </si>
  <si>
    <t>* Informar a la segunda y tercera línea de defensa sobre el hecho encontrado.</t>
  </si>
  <si>
    <t>Presentación de documentos de contenido inexacto.</t>
  </si>
  <si>
    <t>Responsabilidad disciplinaria y penal por parte de los responsables del proceso.</t>
  </si>
  <si>
    <t>Falta de verificaciòn de los requisitos por parte del profesional responsable.</t>
  </si>
  <si>
    <t>Responsabilidad fiscal en la medida que se deban reintegrarse dineros al erario publico.</t>
  </si>
  <si>
    <t>Comportamientos no eticos o ilegales del profesional que verifica los documentos.</t>
  </si>
  <si>
    <t>GESTIÓN FINANCIERA</t>
  </si>
  <si>
    <t>Falta de ética y valores en el personal que revisa, aprueba y autoriza los tramites de pago y efectúa las evaluaciones económicas y financieras de los procesos contractuales</t>
  </si>
  <si>
    <t>Posibilidad de recibir o solicitar dádivas o beneficio a nombre propio o de terceros para realizar pagos sin el lleno de los requisitos financieros ni el cumplimiento de los términos estipulados en el procedimiento de trámite de pagos o durante el proceso de evaluación económica y financiera de los procesos contractuales.</t>
  </si>
  <si>
    <t>Inicio de procesos disciplinarios y/o sancionatorios</t>
  </si>
  <si>
    <t>Los profesionales que reciben las solicitudes de pagos mensuales, las revisan en orden de llegada de tal forma que se tramita el pago de acuerdo con el orden de radicación y el cumplimiento de los requisitos descritos en el proceso, en caso de observaciones se devuelve el proceso en el aplicativo FOREST para subsanar dichas inconsistencias. 
Las solicitudes de pago que no se revisan en orden de llegada son: los pagos priorizados establecidos en la norma, los pagos que puedan generar inconvenientes a la gestión de la entidad y otros pagos previa autorización de la Subdirección Financiera.</t>
  </si>
  <si>
    <t xml:space="preserve">Realizar mensualmente reuniones de autoevaluación del proceso de Gestión Financiera y orientar a los servidores en la participación de capacitaciones enfocadas a prevenir la corrupción fomentando medidas y conceptos relacionados con la ética, los valores, la transparencia, la integridad y/o seguridad de la información. </t>
  </si>
  <si>
    <t>Subdirector(a) Financiera</t>
  </si>
  <si>
    <t>Peculado por apropiacion, causando detrimento patrimonial</t>
  </si>
  <si>
    <t>Detrimento de la imagen institucional</t>
  </si>
  <si>
    <t>POSIBLE</t>
  </si>
  <si>
    <t>MAYOR</t>
  </si>
  <si>
    <t>EXTREMA</t>
  </si>
  <si>
    <t>RARA VEZ</t>
  </si>
  <si>
    <t>ALTA</t>
  </si>
  <si>
    <t>No detectar errores que afecten materialmente la presentación de los Estados Financieros, al momento de validar los hechos económicos sociales y ambientales previo al cierre contable.</t>
  </si>
  <si>
    <t>Error en el contenido de los documentos fuente, fallas involuntarias en la digitación, omisión en la aplicación de la normatividad y los lineamientos vigentes; lo que produce reportes con información no idónea</t>
  </si>
  <si>
    <t>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t>
  </si>
  <si>
    <t>* Analizar las causas
* Ajustar los controles establecidos inicialmente.
* analizar del impacto que tuvo la materialización.
* Informar a la segunda y tercera línea de defensa sobre el hecho encontrado.</t>
  </si>
  <si>
    <t xml:space="preserve">No detectar en el trámite de pago, que los requisitos establecidos cumplan con los parámetros determinados.  </t>
  </si>
  <si>
    <t>Error en el contenido de los documentos soporte y por omisión en la revisión que se realiza teniendo en cuenta los lineamientos vigentes</t>
  </si>
  <si>
    <t>Posibilidad de afectación económica y reputacional por no detectar en el trámite de pago, que los requisitos establecidos cumplan con los parámetros determinados, por error en el contenido de los documentos soporte y por omisión en la revisión que se realiza teniendo en cuenta los lineamientos vigentes.</t>
  </si>
  <si>
    <t>El profesional valida cada una de las cuentas, revisando que venga con todos los documentos requeridos, en caso de detectar un error se devuelve la cuenta informando el motivo de la devolución y se alimenta un archivo en Excel como control de las cuentas devueltas y las aprobadas.</t>
  </si>
  <si>
    <t>Socializar con los enlaces de las Dependencias que más casos de devoluciones presenten , recordando los requisitos que se deben tener en cuenta para el trámite de pago e informando los errores más comunes.</t>
  </si>
  <si>
    <t xml:space="preserve"> Analizar las causas
* Ajustar los controles establecidos inicialmente.
* analizar del impacto que tuvo la materialización.
* Informar a la segunda y tercera línea de defensa sobre el hecho encontrado.</t>
  </si>
  <si>
    <t>GESTIÓN TECNOLÓGICA</t>
  </si>
  <si>
    <t>Uso indebido de los privilegios propios de los roles, permisos y accesos a los sistemas de información de la SDA.</t>
  </si>
  <si>
    <t>Alteración malintencionada o uso injustificado de la información gestionada en los sistemas de información, para un beneficio propio o privado</t>
  </si>
  <si>
    <t>Pérdida o modificación de información que se gestiona en la entidad. 
Investigaciones disciplinarias. fiscales y penales.</t>
  </si>
  <si>
    <t>CATASTROFICO</t>
  </si>
  <si>
    <t>Realizar la verificación del estado de los usuarios directorio activo y verificación de los roles y permisos en los diferentes sistemas de información</t>
  </si>
  <si>
    <t>Coordinador de Infraestructura de TI / del Sistema de información.</t>
  </si>
  <si>
    <t>Informe de verificación de roles y estado del directorio activo</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</si>
  <si>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</si>
  <si>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Dirección de Planeación y Sistemas de Información Ambiental</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</si>
  <si>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</si>
  <si>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 xml:space="preserve">Indisponibilidad de los servicios de tecnologías de la información y Comunicaciones </t>
  </si>
  <si>
    <t>Baja capacidad para aplicar los estándares y lineamientos en la gestión de los servicios de TI.</t>
  </si>
  <si>
    <t>Posibilidad de afectación reputacional por la variación en los atributos  de confidencialidad, disponibilidad, integridad y privacidad de la información, debido a la insuficiente aplicación de controles de seguridad de la información y de seguridad informática</t>
  </si>
  <si>
    <t>Muy Alta</t>
  </si>
  <si>
    <t>Moderado</t>
  </si>
  <si>
    <t>Alto</t>
  </si>
  <si>
    <t>40%</t>
  </si>
  <si>
    <t>Media</t>
  </si>
  <si>
    <t>Realizar seguimiento al plan de mantenimiento de la infraestructura física y tecnológica de la entidad, en los aspectos tecnológicos.</t>
  </si>
  <si>
    <t>Director de Planeación y Sistemas de Información Ambiental</t>
  </si>
  <si>
    <t xml:space="preserve">-Informe de Seguimiento al plan de mantenimiento de infraestructura física y tecnológica
-Comunicaciones oficiales sobre el estado del mantenimiento </t>
  </si>
  <si>
    <t>1. Informar de manera inmediata a las partes interesadas y a la alta gerencia cuando se presente indisponibilidad de los servicios de TI e iniciar las actuaciones necesarias para reestablecer los servicios  y poner en operación y normal funcionamiento de los servicios de TI.
2. Analizar las causas.
3. Ajustar los controles establecidos inicialmente.
4. Analizar del impacto que tuvo la materialización.
5. Informar a la segunda y tercera línea de defensa sobre el hecho encontrado.</t>
  </si>
  <si>
    <t>Baja</t>
  </si>
  <si>
    <t>Variación en los atributos de confidencialidad, disponibilidad, integridad y privacidad de la información</t>
  </si>
  <si>
    <t>Insuficiente aplicación de controles de seguridad de la información y de seguridad informática.</t>
  </si>
  <si>
    <t>Verificar trazabilidad y funcionamiento de los controles, políticas y lineamientos técnicos y normativos de seguridad de la información implementados.</t>
  </si>
  <si>
    <t>Director de Planeación y Sistemas de Información Ambiental  - Oficial de Seguridad de la información</t>
  </si>
  <si>
    <t>Reportes de monitoreo
Gestión de Alertas
Controles, acciones o políticas de seguridad de la información implementadas</t>
  </si>
  <si>
    <t>Desarticulación de los proyectos estratégicos de la entidad que tienen algún componente de tecnologías de la información y las comunicaciones.</t>
  </si>
  <si>
    <t>Fallas en el seguimiento de las iniciativas y adquisiciones de TI.</t>
  </si>
  <si>
    <t>Posibilidad de afectación económica por la desarticulación de los proyectos estratégicos de la entidad que tienen algún componente de tecnologías de la información y las comunicaciones debido a fallas en el seguimiento de las iniciativas y adquisiciones de TI.</t>
  </si>
  <si>
    <t>Mayor</t>
  </si>
  <si>
    <t>Implementar lineamientos de gobierno y estrategia de TI en la entidad.</t>
  </si>
  <si>
    <t>3 lineamientos de dominio de estrategia de TI implementados (Documentos).</t>
  </si>
  <si>
    <t>Muy Baja</t>
  </si>
  <si>
    <t>Subutilización de las herramientas de TI en la Entidad.</t>
  </si>
  <si>
    <t xml:space="preserve">Bajo uso y apropiación de servicios y capacidades  tecnológicas de la entidad. </t>
  </si>
  <si>
    <t xml:space="preserve">Posibilidad de afectación reputacional por la subutilización de las herramientas de TI en la Entidad debido al bajo uso y apropiación de servicios y capacidades  tecnológicas de la entidad. </t>
  </si>
  <si>
    <t>Menor</t>
  </si>
  <si>
    <t>Identificar las necesidades de uso y apropiación de los Sistemas de Información de la entidad, basados en las evaluaciones de capacitación de componentes de TI aplicadas en la entidad.</t>
  </si>
  <si>
    <t>31/12//2023</t>
  </si>
  <si>
    <t>-Informe de seguimiento a la estrategia de uso y apropiación
-Evaluaciones de capacitación de componentes de TI aplicadas.</t>
  </si>
  <si>
    <t>GESTIÓN JURÍDICA</t>
  </si>
  <si>
    <t>Procesos Judiciales  representados por un apoderado de la SDA que se encuentre incurso en un conflicto de interés</t>
  </si>
  <si>
    <t>Posibilidad de afectación económica debido que algún proceso judicial sea representado por un apoderado de la SDA que se encuentre incurso en un conflicto de interés para favorecer a un tercero.</t>
  </si>
  <si>
    <t>Favorecimiento a un tercero</t>
  </si>
  <si>
    <t xml:space="preserve">El coordinador del Grupo de Procesos Judiciales solicitara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 </t>
  </si>
  <si>
    <t xml:space="preserve">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t>
  </si>
  <si>
    <t>Director Legal Ambiental</t>
  </si>
  <si>
    <t xml:space="preserve">Cuentas de cobro </t>
  </si>
  <si>
    <t xml:space="preserve"> Informar a la segunda y tercera línea de defensa sobre el hecho encontrado.</t>
  </si>
  <si>
    <t>Emisión de  conceptos jurídicos o de viabilidad jurídica basados en normatividad desactualizada o no aplicable.</t>
  </si>
  <si>
    <t xml:space="preserve">Los abogados que emiten los conceptos jurídicos o de viabilidad jurídica no dan cumplimiento a las actividades establecidas en el procedimiento PA05-PR01: Emisión Conceptos Jurídicos y Conceptos de Viabilidad Jurídica </t>
  </si>
  <si>
    <t xml:space="preserve">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 </t>
  </si>
  <si>
    <r>
      <t xml:space="preserve">Los abogados de la DLA verifican en los </t>
    </r>
    <r>
      <rPr>
        <b/>
        <sz val="11"/>
        <rFont val="Arial"/>
        <family val="2"/>
      </rPr>
      <t>aplicativos del régimen legal de Bogotá</t>
    </r>
    <r>
      <rPr>
        <sz val="11"/>
        <rFont val="Arial"/>
        <family val="2"/>
      </rPr>
      <t xml:space="preserve">  y en los aplicativos nacionales  que  la normatividad relacionada en el concepto jurídico o de viabilidad jurídica se encuentre actualizada y sea aplicable. </t>
    </r>
  </si>
  <si>
    <t>probabilidad</t>
  </si>
  <si>
    <t>Sin Documentar</t>
  </si>
  <si>
    <t>Sin Registro</t>
  </si>
  <si>
    <t xml:space="preserve">El enlace del Sistema Integrado de Gestión verifica el 20 % de los conceptos emitidos por parte de la DLA para definir si los mismos se encuentran acordes a la normatividad legal vigente (Trimestral). 
</t>
  </si>
  <si>
    <t xml:space="preserve">Conceptos Jurídicos o de Viabilidad Jurídica revisados </t>
  </si>
  <si>
    <t>Analizar las causas, ajustar los controles establecidos inicialmente, analizar del impacto que tuvo la materialización, informar a la segunda y tercera línea de defensa sobre el hecho encontrado y
eliminar o dar alcance al concepto jurídico o de viabilidad jurídica emitido con normas desactualizadas o no aplicables</t>
  </si>
  <si>
    <t xml:space="preserve">El Coordinador del grupo revisa y aprueba todos los conceptos jurídicos y de viabilidad jurídica con el fin de identificar facultades, vigencia de las normas, redacción, ortografía y la legalidad del mismo. </t>
  </si>
  <si>
    <t xml:space="preserve">Pérdida de procesos judiciales </t>
  </si>
  <si>
    <t xml:space="preserve">Falta de oportunidad en la tención de los mismos. </t>
  </si>
  <si>
    <t xml:space="preserve">Posibilidad de afectación económica por pérdida de procesos judiciales debido a la falta de oportunidad en la atención de los mismos. </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</si>
  <si>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</si>
  <si>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Reducir (compartir)</t>
  </si>
  <si>
    <t>Enlace del Sistema Integrado de Gestión trimestralmente realiza verificación del cumplimiento de los términos establecidos a los requerimientos judiciales, corroborando la información descrita en la base de datos. En caso de encontrar inconsistencia, se reporta al coordinador del Grupo de Procesos Judiciales</t>
  </si>
  <si>
    <t xml:space="preserve">Hoja de Control de Procesos Judiciales de la SDA </t>
  </si>
  <si>
    <t>Analizar las causas, ajustar los controles establecidos inicialmente, analizar del impacto que tuvo la materialización, informar a la segunda y tercera línea de defensa sobre el hecho encontrado y para el caso en que el fallo sea desaforarle para la Entidad y se compruebe que fue por falta de oportunidad del apoderado judicial se Inicia las actuaciones disciplinarias y sanciones a que haya lugar</t>
  </si>
  <si>
    <t>Registro incompleto de las actividades en el aplicativo SIPEJ.</t>
  </si>
  <si>
    <t xml:space="preserve">
Los contratistas no realizan el reporte de la inspección vigilancia y control de las Entidades Sin Ánimo de Lucro Ambientales y no se realiza seguimiento por parte del coordinador </t>
  </si>
  <si>
    <t xml:space="preserve">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 </t>
  </si>
  <si>
    <t>El coordinador del grupo ESAL verifica mensualmente la actualización del aplicativo SIPEJ conforme a la base de datos de gestión remitida por los contratistas y funcionarios.</t>
  </si>
  <si>
    <t>La funcionaria del grupo trimestralmente genera reporte del SIPEJ y verifica que las gestiones realizadas cada mes por los contratistas se encuentren registradas.</t>
  </si>
  <si>
    <t>Base de gestión</t>
  </si>
  <si>
    <t>Analizar las causas, ajustar los controles establecidos inicialmente, analizar del impacto que tuvo la materialización, informar a la segunda y tercera línea de defensa sobre el hecho encontrado y revisar la ejecución de reportes en sistema Forest para consolidar la base de datos del procedimiento y poderla actualizar en el aplicativo SIPEJ</t>
  </si>
  <si>
    <t>Falta de ética y valores en el personal que manipulan la documentación.</t>
  </si>
  <si>
    <t>Inicio de procesos disciplinarios y/o sancionatorios.</t>
  </si>
  <si>
    <t>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t>
  </si>
  <si>
    <t>Semestralmente el profesional especializado del grupo Gestión documental verifica que los expedientes del archivo central y archivo de gestión cumplan con los lineamientos del procedimiento de organización documental, en caso de presentarse alguna anomalía se genera una alerta a quien corresponda mediante  comunicación oficial o se diligencia un acta de transferencia con las observaciones pertinentes.</t>
  </si>
  <si>
    <t>Profesional especializado del grupo Gestión documental.</t>
  </si>
  <si>
    <t>Comunicaciones oficiales con anomalías encontradas y/o actas de transferencia.</t>
  </si>
  <si>
    <t xml:space="preserve"> Director de Gestión Corporativa</t>
  </si>
  <si>
    <t>Ausencia de controles en el proceso de Gestión documental.</t>
  </si>
  <si>
    <t>Desgaste administrativo y pérdida de recursos para la reconstrucción de expedientes.</t>
  </si>
  <si>
    <t>Pérdida de la trazabilidad de la información.</t>
  </si>
  <si>
    <t>GESTIÓN DOCUMENTAL</t>
  </si>
  <si>
    <t xml:space="preserve">
Por el inadecuqado manejo documentall .</t>
  </si>
  <si>
    <t>Debido a la falta de conocimiento de los procedimientos vigentes para la organización documental</t>
  </si>
  <si>
    <t>Posibilidad de afectación  económica y reputacional  por el daño o detetrioro de los archivos, debido al desconocimiento de los procedimientos y normatividad archivística vigente.</t>
  </si>
  <si>
    <t>El profesional Especializado de la DGC del proceso de Gestión Documental, dentro del plan de trabajo para la vigencia incluye socializaciones a los funcionarios y contratistas y realiza el seguimiento trimestralmente como mínimo sobre los procedimientos de consulta, préstamo y atención de solicitudes de reproducción de copias de documentos (PA06-PR03), transferencias documentales (PA06-PR05), pérdida y reconstrucción de expedientes (PA06-PR17) y organización documental (PA06-PR18), donde se establecen lineamientos  del manejo documental. Si se presentara la no participación de muchos de los funcionarios y contratistas, esta información es remitida a los jefes de las dependencias para que sea replicada dentro de los equipos de trabajo. Como evidencia, queda  el plan de trabajo, convocatoria, correos electrónicos, actas,  listas de asistencia y presentaciones.</t>
  </si>
  <si>
    <t>Trimestralmente el profesional especializado realiza seguimiento al cumplimiento de las socializaciones planeadas en el cronograma, realizando las observaciones pertinentes en el mismo.</t>
  </si>
  <si>
    <t xml:space="preserve">Director de Gestión Corporativa </t>
  </si>
  <si>
    <t>Seguimiento al cronograma de actividades.</t>
  </si>
  <si>
    <t>Analizar las causas.
Ajustar los controles establecidos inicialmente.
Analizar del impacto que tuvo la materialización.
Informar a la segunda y tercera línea de defensa sobre el hecho encontrado.</t>
  </si>
  <si>
    <t>GESTIÓN ADMINISTRATIVA</t>
  </si>
  <si>
    <t>Derrame de sustancias con características de peligrosidad en la Inadecuada manipulación de contenedores o recipientes en áreas de trabajo durante su almacenamiento o transporte entre sedes</t>
  </si>
  <si>
    <t>Desconocimiento de los procedimientos e inasistencia a las capacitaciones, por parte del personal que manipula sustancias químicas</t>
  </si>
  <si>
    <t>Posibilidad de afectación económica y reputacional debido al derrame de sustancias con características de peligrosidad en la inadecuada manipulación de contenedores o recipientes en áreas de trabajo durante su almacenamiento o transporte entre sedes, por desconocimiento de los procedimientos e inasistencia a las capacitaciones, por parte del personal que manipula sustancias químicas.</t>
  </si>
  <si>
    <t xml:space="preserve">     El riesgo afecta la imagen de alguna área de la organización</t>
  </si>
  <si>
    <t>El profesional del PIGA realizará dos veces al año socialización de los procedimientos asociados a la Gestión de residuos y capacitación en el manejo de sustancias con características de peligrosidad, con el fin de sensibilizar a los servidores que tienen alguna relación con el manejo y uso de las sustancias químicas, en caso de inasistencia del personal convocado se enviaran las memorias a coordinadores y administradores responsables del personal que manipula dichas sustancias, para que sean socializadas al interior de sus áreas, como evidencia queda el listado de asistencia de la capacitación y la presentación y los correos de socialización de las memorias.</t>
  </si>
  <si>
    <t>* Analizar las causas
* Ajustar los controles establecidos inicialmente.
* Analizar del impacto que tuvo la materialización.
* Informar a la segunda y tercera línea de defensa sobre el hecho encontrado.</t>
  </si>
  <si>
    <t>Director(a) de Gestión Corporativa</t>
  </si>
  <si>
    <t>Cambios de un bien o alguno de sus componentes, partes, seriales etc, en la rotación del mismo entre servidores públicos.</t>
  </si>
  <si>
    <t>La finalización de los contratos y la gestión de paz y salvo por parte de quien tiene asignado el bien.</t>
  </si>
  <si>
    <t>Posibilidad de afectación económica debido a Cambios de un bien o alguno de sus componentes, partes, seriales etc, en la rotación del mismo entre servidores públicos por la finalización de los contratos y la gestión del paz y salvo por parte de quien tiene asignado el bien.</t>
  </si>
  <si>
    <t>El profesional de apoyo a la supervisión del contrato de seguros, efectúa el trámite de aseguramiento de los bienes a cargo de la entidad. El Profesional del almacén cada vez que exista un requerimiento de ingreso de elementos al almacén por parte del funcionario o colaborador, verificará el formato de solicitud de traslado o reintegro de bienes código PA07-PR01-F1 frente al software de almacén donde se identifica los componentes, partes, seriales, ETC, adicionalmente se genera el comprobante de traslado de bienes devolutivos y se actualiza el inventario individual.</t>
  </si>
  <si>
    <t>Estudios previos para direccionar la contratación</t>
  </si>
  <si>
    <t>Posibilidad de recibir o solicitar dádivas para direccionar la adjudicación de un proceso hacia un grupo en particular para favorecer a una persona natural o juridica.</t>
  </si>
  <si>
    <t>Pérdida de credibilidad y de confianza en la Entidad.</t>
  </si>
  <si>
    <t>Los profesionales responsables del mantenimiento de infraestructura física del proceso Gestión Administrativa Elaboran el análisis de mercado de acuerdo con la necesidad del plan anual de adquisiciones con la justificación, estimación del valor del contrato (cotizaciones), condiciones técnicas exigidas y plazo, el cual es sustentado en el comité de contratación para aprobación o no. Como evidencia se encuentra el acta de reunión de dicho comité. A su vez, el comité evaluador, verifica los documentos y requisitos técnicos, jurídicos, económicos y financieros que se encuentran detallados el estudio previo, aplicable a la modalidad de selección que se pretenda adelantar y en caso de encontrar documentación faltante o errónea se procede a requerir los ajustes al proponente a través de la plataforma SECOP.</t>
  </si>
  <si>
    <t xml:space="preserve">MODERADO
entre 86 y 95 </t>
  </si>
  <si>
    <t>Se emiten lineamientos constantemente a las dependencias sobre el cumplimiento de requisitos para la contratación y estructuracion de estudios previos.</t>
  </si>
  <si>
    <t>No garantizar los principios de publicidad y transparencia  de la información contractual.</t>
  </si>
  <si>
    <t>Investigaciones disciplinarias, administrativas y penales.</t>
  </si>
  <si>
    <t>Decisiones ajustadas a intereses particulares</t>
  </si>
  <si>
    <t>Demandas por parte de los proponentes participantes de los procesos contractuales</t>
  </si>
  <si>
    <t>Falta de ética y valores del servidor</t>
  </si>
  <si>
    <t>Perdida de transparencia y honestidad de la entidad</t>
  </si>
  <si>
    <t>GESTIÓN CONTRACTUAL</t>
  </si>
  <si>
    <t>Falta de ética y valores en el personal que revisa y aprueba la documentación en los tramites contractuales.</t>
  </si>
  <si>
    <t xml:space="preserve">Previo a la publicación del proceso de selección contractual en aquellos procesos que superan la mínima cuantía, excepto CPS, el comité de contratación realizara la verificación de los requisitos habilitantes y ponderable, emitiendo recomendaciones para que estos permitan la libre concurrencia de los oferentes y el cumplimiento de selección objetiva. En caso de que se requieran ajustes estos deben realizarse previa a la publicación. Como evidencia se anexan las actas del comité de contratación. </t>
  </si>
  <si>
    <t>Incluir en el acto administrativo de apertura o el que ordena la contratación directa la fecha de sesión del comité de contratación que lo aprobó</t>
  </si>
  <si>
    <t>Subdirector (a) contractual</t>
  </si>
  <si>
    <t>Presión, complicidad o abuso de poder.</t>
  </si>
  <si>
    <t>Pérdida de credibilidad en la Entidad.</t>
  </si>
  <si>
    <t>Publicación indebida de los procesos de contratación.</t>
  </si>
  <si>
    <t>Enriquecimiento ilícito de servidores públicos.</t>
  </si>
  <si>
    <t>Contacto de los proveedores al evaluadores que propicie la dirección
de los procesos</t>
  </si>
  <si>
    <t>Favorecimiento a terceros y/o servidores públicos.</t>
  </si>
  <si>
    <t>Falencia en la estructuración de los documentos que conforman el proceso de selección (Licitación pública, selección abreviada, concurso de méritos, contratación directa y mínima cuantía).</t>
  </si>
  <si>
    <t>Desconocimiento de las modificaciones normativas.</t>
  </si>
  <si>
    <t>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</si>
  <si>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</si>
  <si>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Mesas de trabajo con los abogados, para verificar o aclarar procesos contractuales que requieran unificar criterios.</t>
  </si>
  <si>
    <t>Subdirector(a) contractual</t>
  </si>
  <si>
    <t>Realizar la selección de contratistas que no cuenten con las capacidades técnicas, financieras y jurídicas necesarias para la ejecución de un contrato y/o convenio.</t>
  </si>
  <si>
    <t>Desconocimiento o falta de aplicación de los procedimientos establecidos.</t>
  </si>
  <si>
    <t>Posibilidad de afectación económica y reputacional por Realizar la selección de contratistas que no cuenten con las capacidades técnicas, financieras y jurídicas necesarias para la ejecución de un contrato y/o convenio debido al desconocimiento o falta de aplicación de los procedimientos establecidos.</t>
  </si>
  <si>
    <t xml:space="preserve">Cada vez que se requiere adelantar un proceso de selección en las diferentes modalidades (licitación pública, selección abreviada, concurso de méritos, mínima cuantía, o contratación directa), el Subdirector contractual verifica jurídicamente la documentación proyectada por el abogado asignado; aprobando en el sistema SIPSE (en caso de proyectos) y sobre el documento vía correo (en caso de funcionamiento).  Si se detecta algún error, el trámite se devuelve al abogado para que gestione las correcciones del caso. Como evidencia queda el reporte de aprobación o devolución de los procesos en el aplicativo SIPSE o los correos. </t>
  </si>
  <si>
    <t>Lineamientos emitidos constantemente a las dependencias sobre el cumplimiento de requisitos para la contratación.</t>
  </si>
  <si>
    <t>SERVICIO A LA CIUDADANÍA</t>
  </si>
  <si>
    <t>Dificultades presentadas a los ciudadanos y grupos de interés al acceder a los trámites y servicios de la entidad.</t>
  </si>
  <si>
    <t>Interrupciones o inadecuada atención en los canales habilitados.</t>
  </si>
  <si>
    <t>Posibilidad de afectación reputacional  por dificultades presentadas a los ciudadanos y grupos de interés al acceder a los trámites y servicios de la entidad debido a interrupciones o inadecuada atención en los canales habilitados.</t>
  </si>
  <si>
    <t>El grupo de Servicio a la Ciudadanía, informa al ciudadano que el canal de atención por el cual esta realizando la solicitud ante la entidad no se encuentra habilitado en el momento y lo remite a los canales de atención habilitados, a traves de la publicación realizada en la guía de tramites y servicios y/o en la página web de la entidad.</t>
  </si>
  <si>
    <t>Realizar divulgaciones por medio de las ferias de servicio, donde se den a conocer a los ciudadanos los diferentes canales habilitados y puntos de atención para acceder a los tramites y servicios que ofrece la entidad.</t>
  </si>
  <si>
    <t>Subsecretaria General-Servicio a la Ciudadanía</t>
  </si>
  <si>
    <t>Actas y listados de asistencia de ferias de servicio</t>
  </si>
  <si>
    <t>1. Realizar la divulgación mediante listas de difusión de whatsapp o llamada telefónica y página web, informando el canal de atención y/o los puntos habilitados para la prestación del servicio.
2. Analizar las causas.
3. Ajustar los controles establecidos inicialmente.
4. Analizar del impacto que tuvo la materialización.
5. Informar a la segunda y tercera línea de defensa sobre el hecho encontrado.</t>
  </si>
  <si>
    <t>Emisión de respuestas inoportunas desde las áreas competentes</t>
  </si>
  <si>
    <t>Retrasos en la radicación, asignación y seguimiento de las PQRS ingresadas a través de los diferentes canales de atención habilitados</t>
  </si>
  <si>
    <t>Posibilidad de afectación reputacional por emisión de respuestas inoportunas desde las áreas competentes debido a retrasos en la radicación, asignación y seguimiento de las PQRS ingresadas a través de los diferentes canales de atención habilitados.</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</si>
  <si>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</si>
  <si>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</si>
  <si>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Actas y listados de asistencia capacitaciones</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</si>
  <si>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</si>
  <si>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El profesional de apoyo a la coordinación del grupo de Servicio a la Ciudadanía, monitorea la radicacion y la asignación realizada por los agentes de servicio a las PQRS recibidas mediante un cuadro de gestion el cual es diligenciado diariamente con la validación de asignacion  y corrección a radicaciones realizadas, esto a su vez es socializado a todo el grupo de servidores  en los ejercicios de autoevaluación mensual.</t>
  </si>
  <si>
    <t>Información sensible en poder de colaboradores no autorizados.</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</si>
  <si>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</si>
  <si>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Perdida de imagen, reputación, credibilidad y confianza institucional.</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</si>
  <si>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</si>
  <si>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 xml:space="preserve">Realizar sensibilizaciones a todos los servidores del grupo de Servicio a la Ciudadanía en el marco de  las autoevaluaciones del proceso como primera línea de defensa, sobre los riesgos del proceso y las implicaciones que pueda tener la posible materialización del riesgo de corrupción. </t>
  </si>
  <si>
    <t>Actas y listados de asistencia de las autoevaluaciones</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</si>
  <si>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</si>
  <si>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Subsecretaria General -Servicio a la Ciudadanía</t>
  </si>
  <si>
    <t>Investigaciones administrativas, disciplinarias, penales o fiscales.</t>
  </si>
  <si>
    <t>Recepción de dádivas o posibles sobornos.</t>
  </si>
  <si>
    <t>Percepción y satisfacción negativa en el servicio prestado.</t>
  </si>
  <si>
    <t>Sanciones económicas, inhabilitación temporal y/o suspensión de actividades contractuales.</t>
  </si>
  <si>
    <t>Complicidad en actuaciones.</t>
  </si>
  <si>
    <t>Sanciones disciplinarias, penales o fiscales por los actos de corrupción que cometan las personas vinculadas a la entidad.</t>
  </si>
  <si>
    <t>CASI SEGURO</t>
  </si>
  <si>
    <t>GESTIÓN DISCIPLINARIA</t>
  </si>
  <si>
    <t>Suministrar o permitir información a terceros ajenos a los procesos disciplinarios, antes de que en ellos se haya formulado pliego de cargos.</t>
  </si>
  <si>
    <t>Violación a la reserva procesal por el desconocimiento o por intención consiente de violar el artículo 115 de la ley 1952 de 2019 CGD o las que lo modifiquen.</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</si>
  <si>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115 de la ley 1952 de 2019 CGD o las que lo modifiquen.</t>
  </si>
  <si>
    <t>La Oficina de Control Disciplinario Interno a través de todos los integrantes del equipo, así como los sujetos disciplinables están en la obligación permanente de mantener la reserva procesal de los expedientes conforme al artículo 115 de la ley 1952 de 2019 Código General Disciplinario (CGD). Lo anterior con el fin de garantizar dicha reserva y el cumplimiento legal. Esta garantía se hace a través del abogado sustanciador que tiene a cargo el expediente, quien realiza la revisión y verificación de la identidad de los sujetos procesales al momento de la consulta del expediente, las personas que infrinjan la reserva procesal se verán sometidas a las sanciones disciplinarias y penales a que haya lugar conforme a lo establecido en la ley. Como evidencia en cada expediente se deja la constancia de visita por parte de los sujetos antes mencionados.</t>
  </si>
  <si>
    <t>La constancia de visita deberá estar firmada tanto por el sujeto procesal como el jefe de la Oficina de control disciplinario interno la cual reposara en el expediente.</t>
  </si>
  <si>
    <t>Jefe de Oficina</t>
  </si>
  <si>
    <t xml:space="preserve">o Analizar las causas
o Ajustar los controles establecidos inicialmente.
o Analizar del impacto que tuvo la materialización.
o Informar a la segunda y tercera línea de defensa sobre el hecho encontrado.
</t>
  </si>
  <si>
    <t>Perdida de credibilidad y confienza interna y externa.</t>
  </si>
  <si>
    <t>El jefe de la oficina de control disciplinario interno permanentemente recuerda a todo el equipo que conforma la oficina, no recibir o solicitar dádivas, regalos o beneficios a nombre propio o de terceros con el fin de evitar la materialización del riesgo de corrupción lo cual iría en detrimento de la oficina y de la confianza depositada en la misma por parte de la ciudadanía, usuarios e investigados, con el fin de mantener la gestión de integridad y transparencia de la dependencia. Esto se realiza mediante socializaciones mensuales en la política antisoborno para el distrito capital en sus diferentes numerales; si se llegare a detectar alguna mala práctica frente al riesgo, los involucrados se verán sometidos a las sanciones penales y disciplinarias a que haya lugar conforme a lo establecido en la ley, De todo lo anterior las evidencias son las actas de reunión y listas de asistencia que se levantan y reposan al interior de la oficina.</t>
  </si>
  <si>
    <t>Con el fin de fortalecer el control, el jefe de la Oficina de Control Disciplinario Interno – OCDI, refuerza la socialización mediante correo electrónico a los integrantes del equipo donde relaciona lo expuesto frente a la política antisoborno del distrito capital.</t>
  </si>
  <si>
    <t>Jefe Oficina Control disciplinario Interno OCDI</t>
  </si>
  <si>
    <t xml:space="preserve">Posibilidad de recibir o solicitar dádivas o beneficios a nombre propio o de terceros, para favorecer u obtener, una decisión favorable o la pérdida o sustracción de documentos que hacen parte del expediente. </t>
  </si>
  <si>
    <t>MODERADO</t>
  </si>
  <si>
    <t>MODERADA</t>
  </si>
  <si>
    <t>Informar a la segunda y tercera línea de defensa sobre el hecho encontrado.</t>
  </si>
  <si>
    <t>Jefe de oficina</t>
  </si>
  <si>
    <t>CONTROL Y MEJORA</t>
  </si>
  <si>
    <t>Conflictos de interés desconocidos.</t>
  </si>
  <si>
    <t>Posibilidad de que el recurso humano adscrito a la Oficina de Control Interno oculte, distorsione o tergiverse situaciones o evidencias observadas en el desarrollo de los diferentes trabajos del plan anual de auditoria  para favorecer a un tercero o en beneficio propio.</t>
  </si>
  <si>
    <t>No reflejar la realidad de la evaluación practicada a un proceso y/o actividad.</t>
  </si>
  <si>
    <t>Anualmente o cada vez que se requiera el auditor asignado a un trabajo de aseguramiento previo a su inicio diligencia el formato de "Declaración de conflicto de intereses, confidencialidad y compromisos del auditor" para corroborar que se encuentra en condiciones para ejecutarlo. En caso de existir alguna inhabilidad, el jefe de la OCI reasigna el trabajo a otro miembro del equipo, dejando como evidencia el formato de "Declaración de conflicto de intereses, confidencialidad y compromisos del auditor" firmado por los auditores y el correo electrónico de reasignación del trabajo de auditoría.</t>
  </si>
  <si>
    <t>Diligenciar matriz de seguimiento al plan anual de auditoría</t>
  </si>
  <si>
    <t>Jefe de Oficina de Control Interno</t>
  </si>
  <si>
    <t>Presiones sociales o económicas.</t>
  </si>
  <si>
    <t>Sanciones administrativas, disciplinarias, penales y de otro tipo.</t>
  </si>
  <si>
    <t>Intención o racionalización del personal o colaboradores del proceso</t>
  </si>
  <si>
    <t>Perdida de credibilidad y reputación institucional</t>
  </si>
  <si>
    <t>IMPROBABLE</t>
  </si>
  <si>
    <t>Incumplimiento en la oportunidad de emisión de los informes del  Plan Anual de Auditoría</t>
  </si>
  <si>
    <t>Suministro incompleto o inoportuno de información por parte del proceso o actividad auditada.</t>
  </si>
  <si>
    <t>Posibilidad de afectación reputacional debido al incumplimiento en la oportunidad de emisión de los informes del  Plan Anual de Auditoría, generado por el suministro incompleto o inoportuno de información por parte del proceso o actividad auditada.</t>
  </si>
  <si>
    <t>Jefe OCI</t>
  </si>
  <si>
    <t>* Análisis documentado de las causas que dieron origen a la materialización del riesgo.
* Identificar la necesidad de adoptar nuevos controles o fortalecer los actuales.
* Analizar el impacto que tuvo la materialización.
* Informar a la segunda y tercera línea de defensa sobre el hecho encontrado.
* Revelar el incumplimiento ante el Comité Institucional de Coordinación de Control Interno - CICCI.
* Analizar la posibilidad de modificar el Plan Anual de Auditoría, según lo determinado por el CICCI.</t>
  </si>
  <si>
    <t>Jefe de la OCI</t>
  </si>
  <si>
    <t>imprecisión,  inexactitud o error en las conclusiones de los trabajos de auditoria</t>
  </si>
  <si>
    <t>omisiones o sobrepasos de controles en la revisión de evidencias o malinterpretaciones de las situaciones observadas.</t>
  </si>
  <si>
    <t>METROLOGÍA MONITOREO Y MODELACIÓN</t>
  </si>
  <si>
    <t>Analizar las causas
Ajustar los controles establecidos inicialmente.
Analizar del impacto que tuvo la materialización.
Informar a la segunda y tercera línea de defensa sobre el hecho encontrado</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</si>
  <si>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</si>
  <si>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Daños Activos Fisicos</t>
  </si>
  <si>
    <t>Incumplimiento de los criterios de aseguramiento de calidad, gestión documental y gestión metrológica, que no garantice la validez de los resultados del muestreo, la medición y/o monitoreo en el Laboratorio Ambiental de la SDA</t>
  </si>
  <si>
    <t>Debido a la no aplicación de las especificaciones técnicas en la operación, relacionados con el manejo del equipamiento, procedimientos y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y suministros en el Laboratorio, sin dar cumplimiento a los criterios de la NTC ISO/IEC 17025.</t>
  </si>
  <si>
    <t>Posibilidad de afectación económica y reputacional por Incumplimiento de los criterios de aseguramiento de calidad, gestión documental y gestión metrológica, que no garantice la validez de los resultados del muestreo, la medición y/o monitoreo en el Laboratorio Ambiental de la SDA; debido a la no aplicación de las especificaciones técnicas en la operación, relacionados con los procedimientos y la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en el Laboratorio, sin dar cumplimiento a los criterios de la NTC ISO/IEC 17025.</t>
  </si>
  <si>
    <t>Los Líderes de las áreas técnicas en el Laboratorio y/o quien ellos designen, realizan el alistamiento y las actividades pertinentes de verificación, calibración y mantenimiento, asegurando el correcto funcionamiento del equipamiento y las condiciones de operación para la ejecución de los métodos o normas de referencia según corresponda, para cada procedimiento a desarrollar, dejando registro de lo sucedido cuatrimestralmente en el Inventario de especificaciones técnicas del equipamiento, insumos/consumibles y cronograma de mantenimiento, calibración y verificación (PA10-PR01-F1) y mensualmente en la Hoja de vida e historial de servicios (PA10-PR01-F2) y/o en las bases de datos que se generan de las Actividades realizadas en el software de la RMCAB. En caso de incumplimiento se reporta al Líder técnico a traves de correo electronico y en los casos que sea requerido al enlace técnico del Laboratorio de cada subdirección para la toma de decisiones.</t>
  </si>
  <si>
    <t>Con registro</t>
  </si>
  <si>
    <t>Legalizar y socializar el formato aclaratorio en operativos de fuentes móviles con el fin de registrar las pruebas que tuvieron que ser repetidas o corregidas por inconsistencias en la digitación de los datos, o en la selección de normativa que establece los límites a evaluar.
Legalizar y socializar los documentos de estimación cuantitativa (calculo y análisis de datos) para las pruebas metrológicas.</t>
  </si>
  <si>
    <t>31 de diciembre de 2023</t>
  </si>
  <si>
    <t>(Numero de documentos legalizados y socializados / número de documentos proyectados para cambio)*100</t>
  </si>
  <si>
    <t xml:space="preserve">Analizar las causas
Ajustar los controles establecidos inicialmente.
Analizar del impacto que tuvo la materialización.
Informar a la segunda y tercera línea de defensa sobre el hecho encontrado
</t>
  </si>
  <si>
    <t>Director de Control Ambiental y Subdirectores Técnicos (Subdirección de Calidad del Aire Auditiva y Visual, Subdirección del Recurso Hídrico).</t>
  </si>
  <si>
    <t xml:space="preserve">Los Coordinadores de alturas de la SCAAV, realizan una inspección de seguridad industrial para las actividades de trabajo en alturas, cada vez que se va a realizar una actividad en campo que implique trabajo en alturas, para garantizar que se cumplan con las condiciones óptimas de seguridad, dejando los registros Permiso de Trabajo en Alturas (PA01-PRG05-F01), Lista de Chequeo Trabajo en Alturas (PA01-PRG05-F02) e Inspección de Trabajo Especial en Alturas(PA01-PRG05-F4); adicionalmente, diligencian el formato de verificación de Elementos de Protección Personal (EPP) aleatoriamente una vez por semana. En los casos en que los elementos no cumplan con las condiciones, no se realiza el ascenso, se informará al líder técnico del grupo a traves de correo electronico sobre la situación para que se tomen las correcciones necesarias y en los casos que amerite se informa al enlace técnico del laboratorio de cada subdirección para la toma de decisiones. </t>
  </si>
  <si>
    <t xml:space="preserve">El profesional de gestión administrativa y/o responsable de convenios y contratos de cada área técnica, cada vez que se gestione un proceso contractual en el Laboratorio, debe establecer en el pliego de condiciones, los requisitos relacionados con la trazabilidad metrológica y el aseguramiento de la calidad,  en cumplimiento a garantizar los criterios solicitados por el Laboratorio Ambiental de la SDA; dejando registro en el estudio previo y el anexo técnico los cuales son documentos cargados a SIPSE, asi como en la verificación de la evaluación técnica del proceso de contratación, la cual será publicada en la plataforma SECOP II. En los casos que no se dé cumplimiento a lo requerido, se cancelara la contratación y se iniciara nuevamente el proceso con otro proveedor.    </t>
  </si>
  <si>
    <t xml:space="preserve">El profesional apoyo de calidad de cada Subdirección, coordina la mesa de trabajo técnica de calidad del Laboratorio Ambiental de la SDA de cada Subdirección, con una fecuencia cuatrimestral, con el fin de realizar el Control y seguimiento para asegurar el mantenimiento del Sistema de gestión del laboratorio (en cumplimiento de la NTC-ISO/IEC 17025), asi como de la Acreditación y Autorización;dejando registro en Acta de Reunión y Relación de Asistencia (PE03-PR05-F3). En el caso que se presente algún incumplimiento, el profesional apoyo de calidad de cada Subdirección, pondrá en conocimiento del tema a traves de correo electronico, al enlace técnico del laboratorio de su Subdirección para la toma de las decisiones correctivas correspondientes. </t>
  </si>
  <si>
    <t xml:space="preserve">No asegurar la competencia técnica y la seguridad de la información que garanticen la confidencialidad e imparcialidad en el Laboratorio Ambiental de la SDA. </t>
  </si>
  <si>
    <t>Debido a la falta de idoneidad del personal que efectua las operaciones de muestreo, medición y/o monitoreo y por el incorrecto almacenamiento que garantice la seguridad de la información.</t>
  </si>
  <si>
    <t>Posibilidad de afectación reputacional debido a no asegurar la competencia técnica y la seguridad de la información que garanticen la confidencialidad e imparcialidad en el Laboratorio Ambiental de la SDA; debido a la falta de idoneidad del personal que efectua las operaciones de muestreo, medición y/o monitoreo y por el incorrecto almacenamiento que garantice la seguridad de la información.</t>
  </si>
  <si>
    <t>Se cuenta con una matriz de Idoneidad del personal de Laboratorio Ambiental SDA en donde se relacionan los criterios de competencia de cada perfil que hace parte del área técnica, la cual se tiene como insumo por el profesional técnico responsable y/o quien el designe para realizar la evaluación de formación, conocimientos y habilidades cada vez que se desarrolla un proceso de contratación. En el caso que se de incumplimiento a los criterios de idoneidad del personal, se cancelara el proceso de contratación.</t>
  </si>
  <si>
    <t>Implementar las medidas necesarias con el fin de garantizar el respaldo de la información generada en las mediciones realizadas en la toma de muestras de emisiones atmosféricas contaminantes generados por fuentes estacionarias</t>
  </si>
  <si>
    <t>(Numero de ACCIONES totales con avance de cumplimiento / número de ACCIONES totales planteadas)*100</t>
  </si>
  <si>
    <t xml:space="preserve">En la inducción al personal del Laboratorio Ambiental de la SDA, el profesional apoyo de calidad de cada Subdirección y/o los líderes de las areas técnicas y/o quien ellos designen, realizan la capacitación que aplique de acuerdo con las necesidades de entrenamiento establecidas en el procedimiento "Funcionamiento y operación de las actividades en el Laboratorio Ambiental de la SDA" (PA10-PR19); dejando registro en Acta de Reunión y Relación de Asistencia (PE03-PR05-F3). En el caso que se presente algún incumplimiento frente a los lineamientos establecidos, el Líder técnico, pondrá en conocimiento del tema a traves de correo electronico, al enlace técnico del laboratorio de su Subdirección para la toma de las decisiones correctivas correspondientes. </t>
  </si>
  <si>
    <t>El personal que ejecuta actividades en el Laboratorio Ambiental de la SDA y partes interesadas, que tengan acceso a la información del Laboratorio Ambiental de la SDA firman para cada contrato con la entidad, el convenio de confidencialidad mediante el Formato PA10-PR08-M1 "Convenio de confidencialidad Laboratorio Ambiental de la SDA"; en el caso que se presente algún conflicto de interes o presión indebida se deberá diligenciar el formato "Declaración de impedimento y/o presiones indebidas en el Laboratorio Ambiental de la SDA" e informar al enlace técnico del laboratorio de su Subdirección para su manejo; es asi como en caso de incumplimiento, el profesional apoyo de calidad de cada Subdirección y/o el Líder técnico, pondrá en conocimiento del tema a traves de correo electronico, al enlace técnico del laboratorio de su Subdirección para la toma de las decisiones correctivas correspondientes de acuerdo con el procedimiento PA10-PR08 "Confidencialidad e Impacialidad en el Laboratorio Ambiental de la SDA".</t>
  </si>
  <si>
    <t xml:space="preserve">Toma de decisiones erróneas                                  
Procesos disciplinarios y sanciones 
Pérdida de credibilidad de la Entidad
Uso inadecuado de recursos     </t>
  </si>
  <si>
    <t>El profesional SIG de la dependencia gestiona una sensibilización sobre el código de integridad de la entidad para todas las personas que ejecutan actividades del proceso de Metrología, Monitoreo y Modelación dejando evidencia presentación y listado de asistencia a la jornada, si no se lleva a cabo la jornada el Director de la DCA remitirá mediante comunicación oficial la solicitud de ejecución de la jornada</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</si>
  <si>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</si>
  <si>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Actas de reuniones</t>
  </si>
  <si>
    <t xml:space="preserve">lineamientos expedidos </t>
  </si>
  <si>
    <t xml:space="preserve">Acto administrativo </t>
  </si>
  <si>
    <t>socializaciones realizadas mediante correo electrónico</t>
  </si>
  <si>
    <t>30%</t>
  </si>
  <si>
    <t>Inasistencia a las capacitaciones e incumplimiento a los procedimientos de SG-SST.</t>
  </si>
  <si>
    <t>Relaciones Laborales</t>
  </si>
  <si>
    <t>Director(a) de GestIón Corporativa</t>
  </si>
  <si>
    <t>* Analizar las causas
* Ajustar los controles establecidos inicialmente.
* Analizar del impacto que tuvo la materialización.
* Informar a la segunda y tercera línea de defensa sobre el hecho encontrado.
* La profesional de bienestar y capacitacion reportara la situacion a las instancias competentes con el fin de determinara la responsabilidad fiscal y disciplinaria.</t>
  </si>
  <si>
    <t>Violación del debido proceso por el desconocimiento de los procedimientos Disciplinarios, por parte de los abogados o el Operador Disciplinario a cargo del expediente.</t>
  </si>
  <si>
    <t xml:space="preserve">Falta de experiencia y conocimiento juridico especifico en materia disciplinaria. </t>
  </si>
  <si>
    <t xml:space="preserve">Posibilidad de afectación reputacional, por violación del debido proceso por el  desconocimiento de los procedimientos Disciplinarios, por parte de los abogados o el Operador disciplinario a cargo del expediente por Falta de experiencia y conocimiento juridico especifico en materia disciplinaria. </t>
  </si>
  <si>
    <t>Revisar o listar las etapas procesales que continúan para generar un mayor control dentro de las expedientes para asegurar las actuaciones.</t>
  </si>
  <si>
    <t>formulario de inscripción donde el funcionario manifiesta su interés de participación en las actividades PIC y el acta de compromiso</t>
  </si>
  <si>
    <t>Evidencias de la socialización</t>
  </si>
  <si>
    <t>Comunicar a la dependencia o entidad generadora de la informacion objeto de revisión, remitiendo la conciliacion, requerimiento, solicitud de informacion o sugerencias, para subsanar las diferencias identificadas si se presentan.</t>
  </si>
  <si>
    <t>Conciliacion, requerimiento, solicitud de informacion o sugerencias que se presenten.</t>
  </si>
  <si>
    <t>Socialización de lineamientos</t>
  </si>
  <si>
    <t>Evidencias de la revision o lista de las etapas procesales</t>
  </si>
  <si>
    <t>Constancia de visita</t>
  </si>
  <si>
    <t>El profesional responsable elabora conciliaciones de la información contable ya sea mensual o trimestral, para hacer el seguimiento a la información y revisión de saldos contables.
En caso de detectar una diferencia en la información, se valida nuevamente los soportes o en caso de ser necesario se hace el requerimiento de información al área responsable.</t>
  </si>
  <si>
    <t>El profesional que valida la orden de pago, revisa que se apliquen  los descuentos y retenciones correctamente.
En caso de detectar algún error, devuelve por correo al profesional que elaboro la orden, para realizar los ajustes correspondientes.</t>
  </si>
  <si>
    <t xml:space="preserve"> Subdirectores Técnicos (Subdirección de Calidad del Aire Auditiva y Visual, Subdirección del Recurso Hídrico).</t>
  </si>
  <si>
    <t xml:space="preserve">     Entre 50 y 100 SMLMV </t>
  </si>
  <si>
    <t xml:space="preserve">     Entre 10 y 50 SMLMV </t>
  </si>
  <si>
    <t>Posibilidad de afectación reputacional por la indisponibilidad de los servicios de tecnologías de la información y Comunicaciones , debido a la baja capacidad para aplicar los estándares y lineamientos en la gestión de los servicios de TI</t>
  </si>
  <si>
    <t>Bajo</t>
  </si>
  <si>
    <t>Alta</t>
  </si>
  <si>
    <t/>
  </si>
  <si>
    <t>Impacto</t>
  </si>
  <si>
    <t>25%</t>
  </si>
  <si>
    <t>Leve</t>
  </si>
  <si>
    <t>Los profesionales de la SPCI cada vez que se genere un lineamiento interno o actualización de la normativa aplicable a la ejecución de los proyectos de inversión, lo socializa a los gerentes de proyectos mediante comunicación interna o mesa de trabajo, quedando como evidencia actas de reunión o memorandos.</t>
  </si>
  <si>
    <t>El profesional de la SPCI designado, mensualmente verifica el cumplimiento de las actividades programadas en la ejecución de los proyectos de inversión a través del diligenciamiento de la matriz de seguimiento “Ranking” y en caso de evidenciar incumplimientos se genera observaciones que se evalúan en las reuniones de seguimiento mensual y se documentan en el informe de alertas y recomendaciones.</t>
  </si>
  <si>
    <t>El profesional de la SPCI designado para cada proyecto de inversión (Analista), evalúa el cumplimiento de las actividades programadas mensualmente de la ejecución de los proyectos de inversión a través del informe de alertas y recomendaciones.</t>
  </si>
  <si>
    <t>El profesional de la SPCI designado para cada proyecto de inversión (Analista), mensualmente realiza la socialización de los informes de alertas y recomendaciones a los gerentes de proyecto presentando las observaciones de mejora para la ejecución de los proyectos de inversión a través de comunicación interna y mesa de trabajo.</t>
  </si>
  <si>
    <t>Los profesionales de la Subdirección de Políticas y Planes Ambientales, aplican las herramientas metodológicas  para la identificación de las necesidades ambientales del Distrito, tales como las guías documentos técnicos de soporte DTS, normas y lineamientos ambientales, en las diferentes  etapas de formulación, actualización, seguimiento y evaluación de los instrumentos de planeación ambiental, de manera periodica.</t>
  </si>
  <si>
    <t>Los profesionales de la Subdirección de Políticas y Planes Ambientales, realizan el seguimiento instrumentos de planeación ambiental priorizados, mediante  herramientas ofimáticas diseñadas por la SDA, de manera periodica.</t>
  </si>
  <si>
    <t>El profesional responsabledel OAB revisa las alertas de ingreso generadas automáticamente por la plataforma de administración de indicadores del OAB, cada vez que se realice un registro, una modificación o actualización  de un dato de los indicadores ambientales por parte del delegado responsable, validando la información contenida. Dichas actualizaciones se documentan mensualmente en una bitácora y quedan registradas en el sistema de trazabilidad denominado “Auditoría” en la plataforma de administración del OAB.</t>
  </si>
  <si>
    <t>El profesional responsable del OAB solicita mediante comunicación oficial, una vez al año o cada vez que se requiera, la asignacion del delegado responsable del indicador ambiental (ya sea de una dependencia de la SDA o de una entidad del SIAC), valida que este activo, se le asigna el rol  y permisos en la plataforma y, lo capacitar en la gestión, alimentación y actualización adecuada de la información en el OAB. 
Para aquellos usuarios no activos, el profesional responsable del OAB, inhabilitan el acceso a la  plataforma de administración de indicadores del OAB.</t>
  </si>
  <si>
    <t>Los lideres del Dominio de Estrategía y Gobierno de TI, Formulan y hacen seguimiento a los planes institucionales con componentes tecnológicos que recojan la visión y planeación de los recursos tecnológicos de la entidad, de acuerdo con la periodicidad de los indicadores e instrumentos</t>
  </si>
  <si>
    <t>La Directora de DPSIA con el apoyo de las mesas tecnicas de TI, genera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 esto,  cuando se presente lo solicita a la mesa de servicios</t>
  </si>
  <si>
    <t>Los administradores de los sistemas de informacion y /o aplicativos implementan la estrategia de uso y apropiación de TI, de manera permante durante el año y en caso de evidenciar debilidades, se han desarrollado herramientas audiovisuales para fortalecer la apropiación de los usuarios en el uso de Software</t>
  </si>
  <si>
    <t xml:space="preserve">Los profesionales asignados al equipo del dominio de servicios tecnológicos monitorean la capacidad y disponibilidad de la infraestructura tecnológica mediante herramientas de monitoreo, gestión de alertas y aplicación de estándares y lineamientos para el servicio de TI, de manera periodica. </t>
  </si>
  <si>
    <t>Los profesionales asignados al equipo de infraestructura de la DPSIA y al equipo de soporte técnico de la DGC realiza el mantenimiento preventivo de la infraestructura tecnológica y de los aplicativos, así como de la infraestructura física de la entidad, respectivamente, en concordancia con la  formulación del plan, la programación de las actividades y la comunicación mediante ventanas de mantenimiento.</t>
  </si>
  <si>
    <t>El oficial de seguridad de la información junto con profesionales del equipo de sistema de información monitorean permanentemente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</si>
  <si>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Los delegados de las entidades de la administración distrital, entes de control y otros actores estratégicos, que conforman las instancias distritales de coordinación, realiza la articulación y orientación de las decisiones que conlleven a la implementación de la políticas públicas e instrumentos de planeación ambiental;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mediante comunicación oficial solicitando su publicación.</t>
  </si>
  <si>
    <t>Los profesionales del grupo de infraestructura de TI mantiene permanentemente actualizado el directorio activo de la entidad para verificar que los roles, permisos y accesos a los diferentes sistemas de información de la entidad están de acuerdo con las necesidades de servicio. para verificar que el inventario esta actualizado, se cuenta con el paz y salvo de Tecnologias de la  información, el cual se diligencia al finalizar el vinculo con la entidad. 
De presentarse desviación en la actualización de los roles, se desactiva el usuario, se revisa el rol y se corrige la asignación adecuada del rol.</t>
  </si>
  <si>
    <t xml:space="preserve"> Recepción de dádivas y conflicto de interés.</t>
  </si>
  <si>
    <t>Ausencia del lenguaje claro en los requisitos y descripción de los trámites.</t>
  </si>
  <si>
    <t>Posibilidad de recibir o solicitar cualquier dádiva o beneficio a nombre propio o de un tercero, con el fin de agilizar, gestionar o impulsar  trámites en el proceso de Gestión Ambiental y Desarrollo Rural.</t>
  </si>
  <si>
    <t>Investigaciones  disciplinarias, administrativas, fiscales y penales.</t>
  </si>
  <si>
    <t>Pérdida de imagen, reputación,  credibilidad y confianza institucional.</t>
  </si>
  <si>
    <t>Afectación al índice transparencia.</t>
  </si>
  <si>
    <t>El profesional asignado o quien haga sus veces por parte del proceso de Gestión Ambiental y Desarrollo Rural, gestionará mediante comunicación oficial un taller semestral con el líder de racionalización de trámites de Servicio a la Ciudadanía de la SDA, enfocado al fortalecimiento del lenguaje claro, el cual será dirigido al personal encargado de los trámites del proceso de Gestión Ambiental y Desarrollo Rural,  a cargo de la dependencias (SER y SEGAE), el cual será aplicado en la revisión de los trámites a fin prevenir la intervención terceros en la gestión de los mismos. En caso, de presentarse desviación en el lenguaje empleado en de los trámites, se realizarán reuniones de revisión y ajustes en la redacción de los  mismos con el apoyo del área de Servicio a la Ciudadanía, las evidencias quedarán documentadas en comunicación oficial, actas de reunión, relación de asistencia y  presentación.</t>
  </si>
  <si>
    <t xml:space="preserve">El profesional asignado o quien haga sus veces por parte del proceso de Gestión Ambiental y Desarrollo Rural, gestionará mediante comunicación oficial  a  la Dirección de Gestión Corporativa, una capacitación  semestral para el  personal encargado de los trámites por parte del proceso en temas tales como: Política antisoborno, conflicto de interés, código integridad, entre otros. En caso de presentarse desviación asociada al  no desarrollo de la capacitación o en su defecto,  asociado a una  baja participación de los convocados a esta, se reiterará la solicitud de reprogramación para su posterior ejecución. Las evidencias quedarán documentadas, comunicación oficial, acta de reunión y relación de asistencia y presentaciones.
 </t>
  </si>
  <si>
    <t>El profesional asignado o quien haga sus veces por parte del proceso de Gestión Ambiental y Desarrollo Rural, solicitará mediante comunicación oficial a la DPSIA la revisión de los trámites del proceso Gestión Ambiental y Desarrollo Rural operando en la ventanilla virtual, con el fin de verificar los controles del sistema para el cargue de los requisitos aplicables para cada trámite. En caso de presentarse desviación se revisarán los trámites que requieran establecer los controles en el aplicativo correspondiente. Las evidencias del control son las siguientes: comunicación oficial, actas de reunión y relación de asistencia.</t>
  </si>
  <si>
    <t>Establecer y realizar seguimiento al plan de trabajo conforme con los resultados de taller de lenguaje claro para los trámites que requieran racionalización.</t>
  </si>
  <si>
    <t>Profesionales encargados del trámite.</t>
  </si>
  <si>
    <t>Plan de Trabajo.</t>
  </si>
  <si>
    <t>Aplicar una herramienta que permita evaluar la aprehensión del conocimiento adquirido en las jornadas de capacitación  relacionadas con la política antisoborno, conflicto de interés, código integridad, entre otros</t>
  </si>
  <si>
    <t>Profesionales SIG</t>
  </si>
  <si>
    <t>Herramienta de aprehensión del conocimiento.</t>
  </si>
  <si>
    <t>Comunicar a los responsables de los  trámites al interior del proceso de Gestión Ambiental y Desarrollo Rural, el resultado de la revisión desarrollada con DPSIA frente a los controles establecidos para cada trámite.</t>
  </si>
  <si>
    <t>Director Gestión Ambiental 
Subdirector Ecosistemas y Ruralidad
Subdirector de Ecourbanismo y Gestión Ambiental Empresarial.</t>
  </si>
  <si>
    <t>No realización de manera oportuna del control y el seguimiento a los trámites.</t>
  </si>
  <si>
    <t>No se tiene contemplado dentro de los procedimientos los controles de acuerdo con los términos otorgados por la Ley.</t>
  </si>
  <si>
    <t>Posibilidad de afectación reputacional debido a la no realización de manera oportuna del control y el seguimiento a los trámites, porque no se tiene contemplado dentro de los procedimientos los controles de acuerdo con los términos otorgados por la Ley.</t>
  </si>
  <si>
    <t>El líder de cada equipo revisará anualmente los procedimientos en los que intervenga, asegurando que se encuentre incluido el ejercicio de control y seguimiento en los trámites que cuenten con términos de Ley, en caso de que no se identifique el control y seguimiento dentro de los procedimientos, deberá proceder a su actualización.</t>
  </si>
  <si>
    <t>1. Identificar en una (1) matriz los tiempos establecidos por normas, de los trámites ambientales.
2. Realizar cinco (5) sensibilizaciones a los colaboradores frente al cumplimiento de los términos de la norma para los trámites ambientales.</t>
  </si>
  <si>
    <t>1. Matriz de los trámites que cuentan con términos de ley.
2. Listados de asistencia de las sensibilizaciones.</t>
  </si>
  <si>
    <t>Profesionales que se encuentren inmersos en situación de conflicto de interés o quién reciba dádivas en el proceso de evaluación y seguimiento a los trámites.</t>
  </si>
  <si>
    <t>Sanciones de tipo penal, fiscal y/o disciplinario Afectación a los derechos de los otros usuarios Deterioro de la imagen institucional.
Favorecer a un tercero en el otorgamiento de permisos y trámites ambientales sin el cumplimiento de los requisitos legales</t>
  </si>
  <si>
    <t>PosIbilidad de afectación reputacional al encontrar profesionales con falta de ética en el ejercicio de las obligaciones y funciones, favoreciendo a un tercero en su priorización o en el otorgamiento de permisos y trámites ambientales sin el cumplimiento de los requisitos legales.</t>
  </si>
  <si>
    <t>Dirección de Control Ambiental y las Subdirecciones técnicas adscritas (SCAAV, SSFFS, SRHS, SCASP) - Subsecretaria General</t>
  </si>
  <si>
    <t>Los profesionales del grupo de talento humano de la Dirección de Gestión Corporativa - DGC verifican cada vez que se requiera el cumplimiento de los requisitos revisando la documentación frente al manual de funciones y competencias laborales, en cuanto a estudios y experiencia y frente a la normativa para determinar la ausencia de impedimentos e inhabilidades para ejercer funciones públicas. En caso de identificar conflicto de interes lo reportara al correo reporteconflictodeintereses@ambientebogota.gov.co.
 Como evidencia queda el formato "cumplimiento de requisitos" PA01-PR16-F2 diligenciado, correspondiente al Procedimiento "Selección y nombramiento ordinario, periodo de prueba y provisional", y correo recibido de conflicto de interes en los que casos que se identifique; documentos que reposan en la historia laboral del servidor público.</t>
  </si>
  <si>
    <t>Cuando existan incumplimiento en los requisitos conforme al manual de funciones, se solicitará al postulado la documentación faltante. Ante el incumplimiento de dichos requisitos o la identificacion de un coflicto de interes se informará al Director de Gestión Corporativo - DGC . 
En caso de que se tenga duda sobre los antecedentes disciplinarios se requerirá al ministerio público (procuraduría general de la nación, personería distrital) para que expidan una certificación sobre la ausencia de antecedentes disciplinarios.</t>
  </si>
  <si>
    <t>Comunicaciones oficiales o correos</t>
  </si>
  <si>
    <t>Posibilidad de vinculación al servicio público de personas sin el cumplimiento de los requisitos legales o incursión en el régimen de impedimentos e inhabilidades violando políticas de transparencia, antisoborno y conflicto de interes</t>
  </si>
  <si>
    <t xml:space="preserve">Vinculación de servidores con algun vinculo de consaguinidad </t>
  </si>
  <si>
    <t xml:space="preserve">Falta de conocimiento de los riesgos laborales a los que están expuestos funcionarios y contratistas en el desarrollo de sus funciones u obligaciones </t>
  </si>
  <si>
    <t>El profesional de Sistema de gestión de Seguridad y Salud en el Trabajo - SG-SST anualmente actualiza la matriz de peligros y riesgos con el fin de identificar los riesgos para priorizar la intervención a través del cronograma de capacitaciones de SST, si existiera incumplimiento a dichas capacitaciones se reprograma, se comparte información relacionada. Como evidencias quedan las convocatorias, listas de asistencia de participantes y memorias.</t>
  </si>
  <si>
    <t>En caso de identificarse por parte de funcionarios inscrito inasistencia o no aprobación de la capacitacion sin justa causa,  se enviara un comunicado a Gestión Disciplinaria para los tramites que haya lugar.</t>
  </si>
  <si>
    <t xml:space="preserve">El profesional  de capacitación socializa a los servidores las capacitaciones programadas en el PIC de la vigencia, para su respectiva inscripcion; como control se informa que quienes se inscriban deberan  diligenciar el formato PA01-PR32-F3 - "Acta de compromiso y autorización de actividades" , para garantizar su participacion y aprobación a las capacitaciones. 
Como evidencia quedan los  formato PA01-PR32-F3 - "Acta de compromiso y autorización de actividades" firmados y las listas de asistencia de participacion a las capacitaciones.
</t>
  </si>
  <si>
    <t>Falta de realizar el seguimiento y control de la asistencia a las capacitaciones del PIC, y  adelantar los cobros por no asistencia  para la recuperación de los recursos públicos.</t>
  </si>
  <si>
    <t>Desinterés de los funcionarios para asistir a las capacitaciones programadas dentro del PIC, que generan costo para la SDA.</t>
  </si>
  <si>
    <t>Posibilidad de afectación económica por desinterés de los funcionarios para asistir a las capacitaciones programadas dentro del PIC, que generan costo para la SDA. Por falta de realizar  seguimiento y control de la asistencia a las capacitaciones del PIC, y  adelantar los cobros por no asistencia  para la recuperación de los recursos públicos.</t>
  </si>
  <si>
    <t>Complicidad en actuaciones para perdida de la información en los expedientes que induzca a algún tipo de soborno por conflicto de interés.</t>
  </si>
  <si>
    <t>Pérdida de memoria documental institucional.</t>
  </si>
  <si>
    <t xml:space="preserve">Posibilidad de recibir o solicitar dádivas o beneficio a nombre propio o de terceros (conflicto de intereses) por la pérdida o alteración de la información de un expediente en el archivo de la SDA.   </t>
  </si>
  <si>
    <t>Estar inmerso en un conflicto de intereses</t>
  </si>
  <si>
    <t>Recepción de Dadivas o posible soborno</t>
  </si>
  <si>
    <t xml:space="preserve">Suscribir contratos con personas que tengan conflicto de interes </t>
  </si>
  <si>
    <t>Posibilidad de recibir o solicitar dádivas o beneficio a nombre propio o de terceros para direccionar la contratación a favor de un tercero, o familiares,  violando las normas comerciales de libre competencia y de conflictos de interes.</t>
  </si>
  <si>
    <t>Tratamiento inapropiado de los datos generados por solicitud, recepción de dádivas o conflicto de interés.</t>
  </si>
  <si>
    <t>El supervisor del contrato reporta a la Oficina de Control Disciplinario Interno en caso de presentarse alguna queja o presunción de tratamiento inadecuado de los datos a través de correo electrónico o memorando interno.</t>
  </si>
  <si>
    <t>Profesionales SIG de la Dirección y las Subdirecciones Técnicas  SCAAV y CIMAB.</t>
  </si>
  <si>
    <t>Correo electrónico y/o memorando.</t>
  </si>
  <si>
    <t>Informar a la segunda y tercera línea de defensa sobre el hecho encontrado.
Realizar la gestión para inciar el proceso disciplinario interno a que haya lugar.</t>
  </si>
  <si>
    <t>Limitación en la creación de ejercicios de modelamiento ambiental generando sesgos en los  modelos  y puedan llegar a ser poco confiables.</t>
  </si>
  <si>
    <t xml:space="preserve">Debido a depender de áreas internas y/o  terceros, falta de datos disponibles históricos o representativos que dificulte  la creación de modelos ambientales o limitar los mismos  </t>
  </si>
  <si>
    <t xml:space="preserve">Posibilidad de afectación reputacional por limitación a la creación de ejercicios de modelamiento ambiental generando sesgos en los  modelos y puedan llegar a ser poco confiables debido a depender de áreas internas y/o terceros, falta de datos disponibles históricos o representativos que dificulte  la creación de modelos ambientales </t>
  </si>
  <si>
    <t>Los profesionales del CIMAB realizaran mensualmente mesas de trabajo y reuniones para hacer seguimiento a cada uno de los proyectos y/o ejercicios de modelamiento ambiental para prestar asistencia técnica y velar porque los proyectos que se están desarrollando cumpla con las expectativas de las áreas interesadas, dichas reuniones son soportadas mediante actas de reunión y listados de asistencia en cualquier modalidad (virtual / presencial).</t>
  </si>
  <si>
    <t>El líder SIG (Sistema de Información Geográfica) y del componente tecnológico administrarán los servidores para el almacenamiento de la información, garantizando la disponibilidad de esta para el uso en los distintos proyectos, la administración se basa en las credenciales entregadas y tickets de administración de servidores, esta actividad se realiza de manera trimestral.</t>
  </si>
  <si>
    <t xml:space="preserve">Los profesionales de apoyo y profesionales de cada línea temática realizaran mensualmente la gestión de la información por medio de la limpieza de datos que permite identificar y corregir errores, inconsistencias, duplicados y datos incompletos o incorrectos, evidenciados en bases de datos numéricos y/o geográficos. </t>
  </si>
  <si>
    <t>La Oficina de Control Disciplinario Interno a través del jefe de la Oficina junto, con el profesional o profesionales que ejerce la función disciplinaria, adelantan la revisión de los expedientes activos en las etapas procesales, con el fin de evitar vencimiento de términos. Estas actuaciones se registran en la base de datos (excel) semanalmente, donde en la columna denominada “FECHA ULTIMA ACTUACION” se registra la fecha en que se efectúa alguna actuación en ese expediente quedando la trazabilidad para asegurarse que las actuaciones se encuentran acordes al procedimiento disciplinario en cada expediente. 
En caso de detectar posibles inconsistencias se realiza la actividad del caso a fin de subsanarla (auto pertinente, citación, entre otros) y dar continuidad al proceso conforme a la Ley, todas estas actuaciones quedan como evidencia en cada expediente.</t>
  </si>
  <si>
    <t>Falta de ética o valores del personal, (abogados), que tienen a cargo los expedientes.</t>
  </si>
  <si>
    <t>Contacatar a los sujetos procesales con el fin solicitar dadivas o beneficios.</t>
  </si>
  <si>
    <t>Estar incurso en conflicto de intereses.</t>
  </si>
  <si>
    <t xml:space="preserve">Compulsión de copias a fiscalía y demas entes de control, a fin de que determinen e investiguen dichos comportamientos. </t>
  </si>
  <si>
    <t>Favorecimiento a terceros o servidores publicos.</t>
  </si>
  <si>
    <t>Falta de transparencia y honestidad frente al proceso.</t>
  </si>
  <si>
    <t xml:space="preserve">recibir dadivas o incentivos </t>
  </si>
  <si>
    <t>falta de revelación de hallazgos.</t>
  </si>
  <si>
    <t>Cada vez que se va a emitir un informe de un trabajo de auditoría interna que haga parte del Plan Anual de Auditoría, el profesional asignado para hacer seguimiento a éste revisa que el informe cumpla con el objetivo definido. En caso de detectar desviaciones, comunica al auditor asignado para que realice los ajustes pertinentes; posteriormente, se envía al Jefe de Control Interno para su revisión y aprobación.</t>
  </si>
  <si>
    <t>El equipo auditor cada vez que ejecuta una auditoria de aseguramiento basada en riesgos efectúa una reunión preliminar y otra de cierre donde comunica a los auditados los resultados obtenidos del trabajo para corroborar la pertinencia de las observaciones. En caso de que sean aceptadas se incluyen en el informe final de auditoría, en caso contrario, se analizan los argumentos y se obtiene evidencia adicional para ratificarlos o descartarlos y se deja como evidencia los informes preliminares y finales de la auditoria.</t>
  </si>
  <si>
    <t>Matriz de ejecución del Plan Anual de Auditoría</t>
  </si>
  <si>
    <t>Informar de manera inmediata a las partes interesadas, a la alta gerencia, así como a los entes de control o autoridades competentes sobre la situación presentada.
*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</si>
  <si>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Diligenciamiento del formato Declaración de Conflicto de Intereses, Confidencialidad y Compromisos del Auditor.</t>
  </si>
  <si>
    <t>Formatos diligenciados Declaración de Conflicto de Intereses, Confidencialidad y Compromisos del Auditor.</t>
  </si>
  <si>
    <t>El Plan Anual de Auditoría, que contiene los plazos de los trabajos programados para la vigencia, es sometido anualmente a análisis y aprobación del Comité Institucional de Coordinación de Control Interno - CICCI. En caso de que el Comité requiera incluir, eliminar o modificar la programación de un trabajo, esta solicitud se registrará en el acta correspondiente.</t>
  </si>
  <si>
    <t>Escalar al Comité Institucional de Coordinación de Control Interno - CICCI las situaciones presentadas para las instrucciones del caso
Emisión del Informe de Auditoría con Limitación en el Alcance</t>
  </si>
  <si>
    <t>Acta de Comité Institucional de Coordinación de Control Interno - CICCI.
Memorandos de inicio de los trabajos de auditoría. 
Carta de Representación firmadas por los responmsables del proceso auditado (aplicable solo a auditorias internas basadas en riesgos) 
Informes de Auditoría emitidos por el Jefe de la Oficina de Control Interno.</t>
  </si>
  <si>
    <t>Cada vez que se inicia un trabajo programado en el plan Anual de Auditoría, el auditor asignado para su ejecución envía memorando de inicio aprobado por el Jefe de Control Interno a las áreas auditadas y/o involucradas. Para el caso particular de auditorias internas basadas en riesgos, se solicita adicionalmente en el memorando de inicio al proceso auditado, la firma de la Carta de Representación, instrumento mediante el cual el responsable del proceso auditado garantiza a la Oficina de Control Interno que la información, documentos y registros relacionados con el proceso auditado han sido puestos a disposición del auditor, corresponden a la realidad y gozan de la debida actualización, disponibilidad e integridad. En caso de que el proceso auditado no aporte la información requerida para la ejecución del trabajo, el auditor asignado al mismo registrará en el informe aprobado por el Jefe de Control Interno la Limitación en el Alcance correspondiente.</t>
  </si>
  <si>
    <t>Posibilidad de Posibilidad de afectación reputacional debido a la imprecisión,  inexactitud o error en las conclusiones de los trabajos de auditoria generado por omisiones o sobrepasos de controles en la revisión de evidencias o malinterpretaciones de las situaciones observadas.</t>
  </si>
  <si>
    <t>Comunicar al auditor asignado las recomendaciones de ajuste al informe de auditoría</t>
  </si>
  <si>
    <t>Informe definitivo de Auditoría con el flujo de elaboración, revisión y aprobación.</t>
  </si>
  <si>
    <r>
      <t xml:space="preserve">PLAN DE CONTINGENCIA
</t>
    </r>
    <r>
      <rPr>
        <sz val="11"/>
        <rFont val="Arial"/>
        <family val="2"/>
      </rPr>
      <t>(en caso que se materialice)</t>
    </r>
  </si>
  <si>
    <r>
      <rPr>
        <strike/>
        <sz val="11"/>
        <rFont val="Arial"/>
        <family val="2"/>
      </rPr>
      <t xml:space="preserve">El profesional asignado, de acuerdo con sus funciones/obligaciones,  realiza el reparto el reparto periodicamente de las solicitudes de permisos y trámites través del aplicativo FOREST, de acuerdo al consecutivo al profesional responsable, con el fin de promover la rotación de los procesos asignados. 
Desviación: 
En caso que el control no se ejecute el líder del proceso, enviará un correo electrónico solicitando se realice el reparto.
</t>
    </r>
    <r>
      <rPr>
        <sz val="11"/>
        <rFont val="Arial"/>
        <family val="2"/>
      </rPr>
      <t xml:space="preserve">
El profesional asignado realiza el reparto mensualmente de las solicitudes y trámites a través del aplicativo Forest, el líder de cada equipo realiza el seguimiento a la asignación de los procesos y revisión previa firma del Directivo.
Desviación:
En caso en que se identifique un proceso sin revisión en el Forest del Directivo, no será firmado y se devolverá para la revisión del profesional responsable.
</t>
    </r>
  </si>
  <si>
    <r>
      <t xml:space="preserve">1. Realizar dos (2) socializaciones a todo el personal que integra el proceso respecto al código de ética y normas que rigen la función publica y sus implicaciones legales por no cumplimiento. 
2. Realizar dos (2) talleres, para consolidar las compentencias de los profesionales en el manejo del FOREST.
</t>
    </r>
    <r>
      <rPr>
        <strike/>
        <sz val="11"/>
        <rFont val="Arial"/>
        <family val="2"/>
      </rPr>
      <t>3. Parametrizar en el FOREST  el trámite de seguimiento a licencia ambiental, las actividades y los profesionales que intervienen en é, capacitados en su aplicación.</t>
    </r>
    <r>
      <rPr>
        <sz val="11"/>
        <rFont val="Arial"/>
        <family val="2"/>
      </rPr>
      <t xml:space="preserve">
3. Actualizar los procedimientos que requieran de ajustes en los roles y responsabilidades de los profesionales que intervienen en los trámites y permisos ambientales, estableciendo una línea de asignación, proyección, revisión y firma.</t>
    </r>
  </si>
  <si>
    <t xml:space="preserve">
Debido a que  se generen productos que no cumplan con las características técnicas y científicas de calidad requeridas.</t>
  </si>
  <si>
    <t xml:space="preserve">
Debido al uso de datos con información alterada suministrada en los activos de información del proceso, utilización de metodologías no apropiadas o con cálculos que no permitan observar la trazabilidad de los resultados.</t>
  </si>
  <si>
    <t>Posibilidad de afectación reputacional debido a que  se generen productos que no cumplan con las características técnicas y científicas de calidad requeridas por el uso de datos con información  alterada suministrada en los activos de información del proceso, utilización de  metodologías no apropiadas o con cálculos que no permitan observar la trazabilidad de los resultados.</t>
  </si>
  <si>
    <t>El líder de cada equipo ejecuta o asigna al personal para realizar la jornada de inducción al personal que ingresa a la entidad para iniciar la ejecución de actividades asociadas al proceso de metrología, monitoreo y modelación  sobre los procedimientos internos y manejo de activos de información dejando registro de la inducción en el Formato Acta de reunión y relación de asistencia PE03-PR05-F3. 
En el caso en que se identifique que todos los contratistas recibieron inducción y no hay personal nuevo en el área, se dejara constancia de la reinducción para cada contratista al inicio la ejecución de actividades dejando registro en el Formato Acta de reunión y relación de asistencia PE03-PR05-F3.</t>
  </si>
  <si>
    <t xml:space="preserve">
El líder de cada proceso realizará la revisión de los informes semestrales asegurando que la información no contenga datos alterados y si es el caso se generará un trabajo no conforme </t>
  </si>
  <si>
    <t>Posibilidad de afectación reputacional por tratamiento inapropiado de los datos generados por solicitud, recepción de dádivas o conflicto de interés para ser utilizada a beneficio propio o de un tercero.</t>
  </si>
  <si>
    <t>1. Listados de asistencia de las capacitaciones.
2. Memorando de aprobación de la actualización de los procedimientos en Isolucion</t>
  </si>
  <si>
    <t>Revocatoria directa del nombramiento</t>
  </si>
  <si>
    <t>listas de asistencia a capacitaciones  y las memorias</t>
  </si>
  <si>
    <t>En caso de detectar un error en el aplicativo, se envia correo o comunicación para que se realicen los ajustes pertinentes.</t>
  </si>
  <si>
    <t>Correo o comunicación</t>
  </si>
  <si>
    <t>Posibilidad de afectación económica y reputacional debido a la falta de conocimiento de los riesgos laborales a los que están expuestos funcionarios y contratistas en el desarrollo de sus funciones u obligaciones, por inasistencia a las capacitaciones e incumplimiento a los procedimientos de SG-SST.</t>
  </si>
  <si>
    <t>El grupo de seguridad y salud en el trabajo realiza capacitaciones especificas por grupos de exposición de riesgo con el fin de realizar lecciones aprendidas y no incurrir en incidentes y accidentes laborales. Como soporte se dejan las listas de asistencia y las memorias para permitir la apropiación del conocimiento.</t>
  </si>
  <si>
    <t>El profesional de talento humano reporta las novedades de nómina conforme a los términos que establece el procedimiento, posteriormente el profesional de la Subdirección Financiera realiza el cargue en el aplicativo de nómina PERNO, si se detecta errores, se efectúa las correcciones por novedades, periodo a la pre–nómina y desarrolla nuevamente las actividades de Incluir la información en el aplicativo.
En caso de presentar una desviación la Subdirección Financiera requerirá al administrador del aplicativo efectuar las correcciones y ajustes del caso presentadas, con el fin que faciliten la correcta liquidación.  Posteriormente se realizan las revisiones que sean necesarias y queda como evidencias los correos electrónicos de revisión. Si no se evidencian errores se corre la nómina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</si>
</sst>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theme="1"/>
      <name val="Calibri"/>
      <family val="2"/>
      <scheme val="minor"/>
    </font>
    <font>
      <sz val="10"/>
      <name val="Arial"/>
      <family val="2"/>
    </font>
    <font>
      <b/>
      <sz val="11"/>
      <name val="Arial"/>
      <family val="2"/>
    </font>
    <font>
      <sz val="11"/>
      <name val="Arial"/>
      <family val="2"/>
    </font>
    <font>
      <sz val="9"/>
      <color rgb="FF000000"/>
      <name val="Tahoma"/>
      <family val="2"/>
    </font>
    <font>
      <sz val="9"/>
      <color indexed="81"/>
      <name val="Tahoma"/>
      <family val="2"/>
    </font>
    <font>
      <sz val="9"/>
      <color indexed="81"/>
      <name val="Arial Narrow"/>
      <family val="2"/>
    </font>
    <font>
      <sz val="9"/>
      <color rgb="FF000000"/>
      <name val="Arial Narrow"/>
      <family val="2"/>
    </font>
    <font>
      <sz val="10"/>
      <color theme="1"/>
      <name val="Calibri"/>
      <family val="2"/>
      <scheme val="minor"/>
    </font>
    <font>
      <sz val="12"/>
      <color theme="1"/>
      <name val="Calibri"/>
      <family val="2"/>
      <scheme val="minor"/>
    </font>
    <font>
      <sz val="12"/>
      <name val="Times New Roman"/>
      <family val="1"/>
    </font>
    <font>
      <sz val="11"/>
      <color indexed="8"/>
      <name val="Calibri"/>
      <family val="2"/>
    </font>
    <font>
      <strike/>
      <sz val="11"/>
      <name val="Arial"/>
      <family val="2"/>
    </font>
    <font>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theme="2" tint="-0.249977111117893"/>
        <bgColor indexed="64"/>
      </patternFill>
    </fill>
    <fill>
      <patternFill patternType="solid">
        <fgColor rgb="FFFFFFFF"/>
        <bgColor rgb="FF000000"/>
      </patternFill>
    </fill>
  </fills>
  <borders count="5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auto="1"/>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auto="1"/>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diagonal/>
    </border>
    <border>
      <left style="thin">
        <color auto="1"/>
      </left>
      <right style="thin">
        <color auto="1"/>
      </right>
      <top/>
      <bottom style="medium">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top/>
      <bottom style="thin">
        <color indexed="64"/>
      </bottom>
      <diagonal/>
    </border>
    <border>
      <left style="thin">
        <color auto="1"/>
      </left>
      <right/>
      <top style="medium">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0" fontId="9" fillId="0" borderId="0"/>
    <xf numFmtId="0" fontId="11" fillId="0" borderId="0"/>
    <xf numFmtId="0" fontId="10" fillId="0" borderId="0"/>
    <xf numFmtId="0" fontId="12" fillId="0" borderId="0"/>
  </cellStyleXfs>
  <cellXfs count="347">
    <xf numFmtId="0" fontId="0" fillId="0" borderId="0" xfId="0"/>
    <xf numFmtId="0" fontId="4" fillId="0" borderId="13" xfId="0" applyFont="1" applyBorder="1" applyAlignment="1" applyProtection="1">
      <alignment vertical="center" wrapText="1"/>
      <protection locked="0"/>
    </xf>
    <xf numFmtId="0" fontId="4" fillId="0" borderId="0" xfId="0" applyFont="1" applyAlignment="1">
      <alignment wrapText="1"/>
    </xf>
    <xf numFmtId="0" fontId="4" fillId="0" borderId="25" xfId="0" applyFont="1" applyBorder="1" applyAlignment="1">
      <alignment vertical="center" wrapText="1"/>
    </xf>
    <xf numFmtId="0" fontId="4" fillId="0" borderId="25" xfId="0" applyFont="1" applyBorder="1" applyAlignment="1">
      <alignment horizontal="justify" vertical="center" wrapText="1"/>
    </xf>
    <xf numFmtId="0" fontId="4" fillId="0" borderId="4" xfId="0" applyFont="1" applyBorder="1" applyAlignment="1">
      <alignment vertical="center"/>
    </xf>
    <xf numFmtId="0" fontId="4" fillId="2" borderId="13" xfId="0" applyFont="1" applyFill="1" applyBorder="1" applyAlignment="1" applyProtection="1">
      <alignment vertical="center" wrapText="1"/>
      <protection locked="0"/>
    </xf>
    <xf numFmtId="0" fontId="4" fillId="2" borderId="26" xfId="0" applyFont="1" applyFill="1" applyBorder="1" applyAlignment="1" applyProtection="1">
      <alignment vertical="center" wrapText="1"/>
      <protection locked="0"/>
    </xf>
    <xf numFmtId="0" fontId="3" fillId="11" borderId="4" xfId="0" applyFont="1" applyFill="1" applyBorder="1" applyAlignment="1">
      <alignment vertical="center" wrapText="1"/>
    </xf>
    <xf numFmtId="0" fontId="4" fillId="2" borderId="4" xfId="0" applyFont="1" applyFill="1" applyBorder="1" applyAlignment="1">
      <alignment vertical="center" wrapText="1"/>
    </xf>
    <xf numFmtId="0" fontId="4" fillId="0" borderId="33" xfId="0" applyFont="1" applyBorder="1" applyAlignment="1">
      <alignment horizontal="left" vertical="center" wrapText="1"/>
    </xf>
    <xf numFmtId="0" fontId="3" fillId="11" borderId="4" xfId="0" applyFont="1" applyFill="1" applyBorder="1" applyAlignment="1">
      <alignment horizontal="center" vertical="center" wrapText="1"/>
    </xf>
    <xf numFmtId="0" fontId="4" fillId="0" borderId="4" xfId="4" applyFont="1" applyBorder="1" applyAlignment="1">
      <alignment wrapText="1"/>
    </xf>
    <xf numFmtId="0" fontId="4" fillId="0" borderId="4" xfId="4" applyFont="1" applyBorder="1" applyAlignment="1">
      <alignment horizontal="justify" vertical="center" wrapText="1"/>
    </xf>
    <xf numFmtId="0" fontId="4" fillId="0" borderId="25" xfId="0" applyFont="1" applyBorder="1" applyAlignment="1">
      <alignment horizontal="justify" vertical="top" wrapText="1"/>
    </xf>
    <xf numFmtId="0" fontId="4" fillId="0" borderId="4" xfId="0" applyFont="1" applyBorder="1" applyAlignment="1">
      <alignment horizontal="justify" vertical="top" wrapText="1"/>
    </xf>
    <xf numFmtId="0" fontId="4" fillId="0" borderId="0" xfId="0" applyFont="1" applyAlignment="1">
      <alignment horizontal="center" vertical="center" wrapText="1"/>
    </xf>
    <xf numFmtId="0" fontId="4" fillId="0" borderId="43" xfId="0" applyFont="1" applyBorder="1" applyAlignment="1">
      <alignment vertical="center" wrapText="1"/>
    </xf>
    <xf numFmtId="14" fontId="4" fillId="0" borderId="4" xfId="0" applyNumberFormat="1" applyFont="1" applyBorder="1" applyAlignment="1">
      <alignment horizontal="center" vertical="center" wrapText="1"/>
    </xf>
    <xf numFmtId="0" fontId="4" fillId="0" borderId="44" xfId="0" applyFont="1" applyBorder="1" applyAlignment="1">
      <alignment vertical="center" wrapText="1"/>
    </xf>
    <xf numFmtId="0" fontId="4" fillId="0" borderId="44" xfId="0" applyFont="1" applyBorder="1" applyAlignment="1">
      <alignment horizontal="center" vertical="center" wrapText="1"/>
    </xf>
    <xf numFmtId="0" fontId="4" fillId="0" borderId="0" xfId="0" applyFont="1" applyAlignment="1">
      <alignment vertical="center" wrapText="1"/>
    </xf>
    <xf numFmtId="14" fontId="4" fillId="0" borderId="0" xfId="0" applyNumberFormat="1" applyFont="1" applyAlignment="1">
      <alignment wrapText="1"/>
    </xf>
    <xf numFmtId="0" fontId="4" fillId="0" borderId="4" xfId="0" applyFont="1" applyFill="1" applyBorder="1" applyAlignment="1" applyProtection="1">
      <alignment horizontal="center" vertical="center" textRotation="90"/>
      <protection locked="0"/>
    </xf>
    <xf numFmtId="0" fontId="4" fillId="0" borderId="4" xfId="0" applyFont="1" applyFill="1" applyBorder="1" applyAlignment="1">
      <alignment horizontal="center" vertical="center"/>
    </xf>
    <xf numFmtId="0" fontId="4" fillId="0" borderId="4" xfId="0" applyFont="1" applyFill="1" applyBorder="1" applyAlignment="1" applyProtection="1">
      <alignment horizontal="center" vertical="center"/>
      <protection hidden="1"/>
    </xf>
    <xf numFmtId="9" fontId="4" fillId="0" borderId="4" xfId="0" applyNumberFormat="1" applyFont="1" applyFill="1" applyBorder="1" applyAlignment="1" applyProtection="1">
      <alignment horizontal="center" vertical="center"/>
      <protection hidden="1"/>
    </xf>
    <xf numFmtId="164" fontId="4" fillId="0" borderId="4" xfId="1" applyNumberFormat="1" applyFont="1" applyFill="1" applyBorder="1" applyAlignment="1">
      <alignment horizontal="center" vertical="center"/>
    </xf>
    <xf numFmtId="0" fontId="3" fillId="0" borderId="4" xfId="0" applyFont="1" applyFill="1" applyBorder="1" applyAlignment="1" applyProtection="1">
      <alignment horizontal="center" vertical="center" textRotation="90" wrapText="1"/>
      <protection hidden="1"/>
    </xf>
    <xf numFmtId="0" fontId="3" fillId="0" borderId="4" xfId="0" applyFont="1" applyFill="1" applyBorder="1" applyAlignment="1" applyProtection="1">
      <alignment horizontal="center" vertical="center" textRotation="90"/>
      <protection hidden="1"/>
    </xf>
    <xf numFmtId="9" fontId="4" fillId="0" borderId="4"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textRotation="90" wrapText="1"/>
      <protection locked="0"/>
    </xf>
    <xf numFmtId="164" fontId="4" fillId="0" borderId="4" xfId="1" applyNumberFormat="1" applyFont="1" applyBorder="1" applyAlignment="1">
      <alignment horizontal="center" vertical="center" wrapText="1"/>
    </xf>
    <xf numFmtId="0" fontId="3" fillId="0" borderId="4" xfId="0" applyFont="1" applyBorder="1" applyAlignment="1" applyProtection="1">
      <alignment horizontal="center" vertical="center" textRotation="90" wrapText="1"/>
      <protection hidden="1"/>
    </xf>
    <xf numFmtId="9"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3" fillId="0" borderId="4"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7" borderId="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0" borderId="25" xfId="0" applyFont="1" applyBorder="1" applyAlignment="1" applyProtection="1">
      <alignment horizontal="justify" vertical="center" wrapText="1"/>
      <protection locked="0"/>
    </xf>
    <xf numFmtId="0" fontId="4"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hidden="1"/>
    </xf>
    <xf numFmtId="9" fontId="4" fillId="0" borderId="4" xfId="0" applyNumberFormat="1" applyFont="1" applyFill="1" applyBorder="1" applyAlignment="1" applyProtection="1">
      <alignment horizontal="center" vertical="center" wrapText="1"/>
      <protection hidden="1"/>
    </xf>
    <xf numFmtId="9" fontId="4" fillId="0" borderId="4" xfId="0"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protection hidden="1"/>
    </xf>
    <xf numFmtId="14" fontId="4" fillId="0" borderId="4" xfId="0" applyNumberFormat="1" applyFont="1" applyFill="1" applyBorder="1" applyAlignment="1" applyProtection="1">
      <alignment horizontal="center" vertical="center"/>
      <protection locked="0"/>
    </xf>
    <xf numFmtId="14" fontId="4" fillId="0" borderId="4" xfId="0" quotePrefix="1" applyNumberFormat="1" applyFont="1" applyFill="1" applyBorder="1" applyAlignment="1" applyProtection="1">
      <alignment horizontal="center" vertical="center" wrapText="1"/>
      <protection locked="0"/>
    </xf>
    <xf numFmtId="0" fontId="4" fillId="0" borderId="4" xfId="0" applyFont="1" applyBorder="1" applyAlignment="1">
      <alignment horizontal="center" vertical="center"/>
    </xf>
    <xf numFmtId="0" fontId="4" fillId="0" borderId="4" xfId="0" applyFont="1" applyBorder="1" applyAlignment="1" applyProtection="1">
      <alignment horizontal="center" vertical="center" textRotation="90"/>
      <protection locked="0"/>
    </xf>
    <xf numFmtId="0" fontId="4" fillId="0" borderId="4"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hidden="1"/>
    </xf>
    <xf numFmtId="9" fontId="4" fillId="0" borderId="4" xfId="0" applyNumberFormat="1"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9" fontId="4" fillId="0" borderId="4" xfId="0" applyNumberFormat="1" applyFont="1" applyBorder="1" applyAlignment="1" applyProtection="1">
      <alignment horizontal="center" vertical="center"/>
      <protection hidden="1"/>
    </xf>
    <xf numFmtId="164" fontId="4" fillId="0" borderId="4" xfId="1" applyNumberFormat="1" applyFont="1" applyBorder="1" applyAlignment="1">
      <alignment horizontal="center" vertical="center"/>
    </xf>
    <xf numFmtId="0" fontId="3" fillId="0" borderId="4" xfId="0" applyFont="1" applyBorder="1" applyAlignment="1" applyProtection="1">
      <alignment horizontal="center" vertical="center" textRotation="90"/>
      <protection hidden="1"/>
    </xf>
    <xf numFmtId="0" fontId="4" fillId="0" borderId="4" xfId="0" applyFont="1" applyFill="1" applyBorder="1" applyAlignment="1">
      <alignment horizontal="center" vertical="center" wrapText="1"/>
    </xf>
    <xf numFmtId="0" fontId="4" fillId="0" borderId="4" xfId="0" applyFont="1" applyBorder="1" applyAlignment="1" applyProtection="1">
      <alignment horizontal="center" vertical="center" wrapText="1"/>
    </xf>
    <xf numFmtId="0" fontId="4" fillId="0" borderId="32" xfId="0" applyFont="1" applyBorder="1" applyAlignment="1">
      <alignment horizontal="center" vertical="center"/>
    </xf>
    <xf numFmtId="0" fontId="4" fillId="0" borderId="32" xfId="0" applyFont="1" applyBorder="1" applyAlignment="1">
      <alignment horizontal="center" vertical="center" textRotation="90"/>
    </xf>
    <xf numFmtId="9" fontId="4" fillId="0" borderId="32" xfId="0" applyNumberFormat="1" applyFont="1" applyBorder="1" applyAlignment="1">
      <alignment horizontal="center" vertical="center"/>
    </xf>
    <xf numFmtId="164" fontId="4" fillId="0" borderId="32" xfId="0" applyNumberFormat="1" applyFont="1" applyBorder="1" applyAlignment="1">
      <alignment horizontal="center" vertical="center"/>
    </xf>
    <xf numFmtId="0" fontId="3" fillId="0" borderId="32" xfId="0" applyFont="1" applyBorder="1" applyAlignment="1">
      <alignment horizontal="center" vertical="center" textRotation="90" wrapText="1"/>
    </xf>
    <xf numFmtId="0" fontId="3" fillId="0" borderId="32" xfId="0" applyFont="1" applyBorder="1" applyAlignment="1">
      <alignment horizontal="center" vertical="center" textRotation="90"/>
    </xf>
    <xf numFmtId="0" fontId="4" fillId="0" borderId="33" xfId="0" applyFont="1" applyBorder="1" applyAlignment="1">
      <alignment horizontal="center" vertical="center"/>
    </xf>
    <xf numFmtId="0" fontId="4" fillId="0" borderId="33" xfId="0" applyFont="1" applyBorder="1" applyAlignment="1">
      <alignment horizontal="center" vertical="center" textRotation="90"/>
    </xf>
    <xf numFmtId="9" fontId="4" fillId="0" borderId="33" xfId="0" applyNumberFormat="1" applyFont="1" applyBorder="1" applyAlignment="1">
      <alignment horizontal="center" vertical="center"/>
    </xf>
    <xf numFmtId="164" fontId="4" fillId="0" borderId="33" xfId="0" applyNumberFormat="1" applyFont="1" applyBorder="1" applyAlignment="1">
      <alignment horizontal="center" vertical="center"/>
    </xf>
    <xf numFmtId="0" fontId="3" fillId="0" borderId="33" xfId="0" applyFont="1" applyBorder="1" applyAlignment="1">
      <alignment horizontal="center" vertical="center" textRotation="90" wrapText="1"/>
    </xf>
    <xf numFmtId="0" fontId="3" fillId="0" borderId="33" xfId="0" applyFont="1" applyBorder="1" applyAlignment="1">
      <alignment horizontal="center" vertical="center" textRotation="90"/>
    </xf>
    <xf numFmtId="0" fontId="4" fillId="0" borderId="33" xfId="0" applyFont="1" applyBorder="1" applyAlignment="1">
      <alignment horizontal="left" vertical="top" wrapText="1"/>
    </xf>
    <xf numFmtId="0" fontId="4" fillId="0" borderId="8" xfId="0" applyFont="1" applyBorder="1" applyAlignment="1" applyProtection="1">
      <alignment horizontal="center" vertical="center" textRotation="90"/>
      <protection locked="0"/>
    </xf>
    <xf numFmtId="0" fontId="4" fillId="0" borderId="31" xfId="0" applyFont="1" applyBorder="1" applyAlignment="1">
      <alignment horizontal="center" vertical="center" textRotation="90"/>
    </xf>
    <xf numFmtId="9" fontId="4" fillId="0" borderId="31" xfId="0" applyNumberFormat="1" applyFont="1" applyBorder="1" applyAlignment="1">
      <alignment horizontal="center" vertical="center"/>
    </xf>
    <xf numFmtId="164" fontId="4" fillId="0" borderId="31" xfId="0" applyNumberFormat="1" applyFont="1" applyBorder="1" applyAlignment="1">
      <alignment horizontal="center" vertical="center"/>
    </xf>
    <xf numFmtId="0" fontId="3" fillId="0" borderId="31" xfId="0" applyFont="1" applyBorder="1" applyAlignment="1">
      <alignment horizontal="center" vertical="center" textRotation="90" wrapText="1"/>
    </xf>
    <xf numFmtId="0" fontId="3" fillId="0" borderId="31" xfId="0" applyFont="1" applyBorder="1" applyAlignment="1">
      <alignment horizontal="center" vertical="center" textRotation="90"/>
    </xf>
    <xf numFmtId="0" fontId="4" fillId="0" borderId="25" xfId="0" applyFont="1" applyBorder="1" applyAlignment="1" applyProtection="1">
      <alignment horizontal="center" vertical="center" textRotation="90"/>
      <protection locked="0"/>
    </xf>
    <xf numFmtId="0" fontId="4" fillId="0" borderId="34" xfId="0" applyFont="1" applyBorder="1" applyAlignment="1" applyProtection="1">
      <alignment horizontal="center" vertical="center" textRotation="90"/>
      <protection locked="0"/>
    </xf>
    <xf numFmtId="0" fontId="4" fillId="0" borderId="35" xfId="0" applyFont="1" applyBorder="1" applyAlignment="1">
      <alignment horizontal="center" vertical="center" textRotation="90"/>
    </xf>
    <xf numFmtId="9" fontId="4" fillId="0" borderId="36" xfId="0" applyNumberFormat="1" applyFont="1" applyBorder="1" applyAlignment="1">
      <alignment horizontal="center" vertical="center"/>
    </xf>
    <xf numFmtId="164" fontId="4" fillId="0" borderId="36" xfId="0" applyNumberFormat="1" applyFont="1" applyBorder="1" applyAlignment="1">
      <alignment horizontal="center" vertical="center"/>
    </xf>
    <xf numFmtId="0" fontId="3" fillId="0" borderId="35" xfId="0" applyFont="1" applyBorder="1" applyAlignment="1">
      <alignment horizontal="center" vertical="center" textRotation="90" wrapText="1"/>
    </xf>
    <xf numFmtId="9" fontId="4" fillId="0" borderId="35" xfId="0" applyNumberFormat="1" applyFont="1" applyBorder="1" applyAlignment="1">
      <alignment horizontal="center" vertical="center"/>
    </xf>
    <xf numFmtId="0" fontId="4" fillId="0" borderId="25" xfId="0" applyFont="1" applyBorder="1" applyAlignment="1" applyProtection="1">
      <alignment horizontal="left" vertical="center" wrapText="1"/>
      <protection locked="0"/>
    </xf>
    <xf numFmtId="0" fontId="4" fillId="0" borderId="25" xfId="0" applyFont="1" applyBorder="1" applyAlignment="1" applyProtection="1">
      <alignment horizontal="center" vertical="center" wrapText="1"/>
      <protection locked="0"/>
    </xf>
    <xf numFmtId="0" fontId="4" fillId="0" borderId="25" xfId="0" applyFont="1" applyBorder="1" applyAlignment="1">
      <alignment horizontal="center" vertical="center"/>
    </xf>
    <xf numFmtId="0" fontId="4" fillId="0" borderId="43" xfId="0" applyFont="1" applyBorder="1" applyAlignment="1">
      <alignment horizontal="center" vertical="center" wrapText="1"/>
    </xf>
    <xf numFmtId="9" fontId="4" fillId="0" borderId="45" xfId="0" applyNumberFormat="1" applyFont="1" applyBorder="1" applyAlignment="1">
      <alignment horizontal="center" vertical="center" textRotation="90" wrapText="1"/>
    </xf>
    <xf numFmtId="164" fontId="4" fillId="0" borderId="25" xfId="1" applyNumberFormat="1" applyFont="1" applyBorder="1" applyAlignment="1">
      <alignment horizontal="center" vertical="center"/>
    </xf>
    <xf numFmtId="0" fontId="3" fillId="0" borderId="25" xfId="0" applyFont="1" applyBorder="1" applyAlignment="1" applyProtection="1">
      <alignment horizontal="center" vertical="center" textRotation="90" wrapText="1"/>
      <protection hidden="1"/>
    </xf>
    <xf numFmtId="9" fontId="4" fillId="0" borderId="25" xfId="0" applyNumberFormat="1" applyFont="1" applyBorder="1" applyAlignment="1" applyProtection="1">
      <alignment horizontal="center" vertical="center"/>
      <protection hidden="1"/>
    </xf>
    <xf numFmtId="0" fontId="3" fillId="0" borderId="25" xfId="0" applyFont="1" applyBorder="1" applyAlignment="1" applyProtection="1">
      <alignment horizontal="center" vertical="center" textRotation="90"/>
      <protection hidden="1"/>
    </xf>
    <xf numFmtId="14" fontId="4" fillId="0" borderId="25" xfId="0" applyNumberFormat="1"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14" fontId="4" fillId="0" borderId="25" xfId="0" applyNumberFormat="1" applyFont="1" applyBorder="1" applyAlignment="1" applyProtection="1">
      <alignment horizontal="center" vertical="center" wrapText="1"/>
      <protection locked="0"/>
    </xf>
    <xf numFmtId="9" fontId="4" fillId="0" borderId="46" xfId="0" applyNumberFormat="1" applyFont="1" applyBorder="1" applyAlignment="1">
      <alignment horizontal="center" vertical="center" textRotation="90" wrapText="1"/>
    </xf>
    <xf numFmtId="14" fontId="4" fillId="0" borderId="4"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textRotation="90"/>
      <protection locked="0"/>
    </xf>
    <xf numFmtId="0" fontId="4" fillId="0" borderId="39"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hidden="1"/>
    </xf>
    <xf numFmtId="9" fontId="4" fillId="0" borderId="0" xfId="0" applyNumberFormat="1" applyFont="1" applyBorder="1" applyAlignment="1" applyProtection="1">
      <alignment horizontal="center" vertical="center" wrapText="1"/>
      <protection hidden="1"/>
    </xf>
    <xf numFmtId="9" fontId="4" fillId="0" borderId="0" xfId="0" applyNumberFormat="1" applyFont="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textRotation="90" wrapText="1"/>
      <protection locked="0"/>
    </xf>
    <xf numFmtId="164" fontId="4" fillId="0" borderId="0" xfId="1" applyNumberFormat="1" applyFont="1" applyBorder="1" applyAlignment="1">
      <alignment horizontal="center" vertical="center" wrapText="1"/>
    </xf>
    <xf numFmtId="0" fontId="3" fillId="0" borderId="0" xfId="0" applyFont="1" applyBorder="1" applyAlignment="1" applyProtection="1">
      <alignment horizontal="center" vertical="center" textRotation="90" wrapText="1"/>
      <protection hidden="1"/>
    </xf>
    <xf numFmtId="14" fontId="4" fillId="0" borderId="0" xfId="0" applyNumberFormat="1"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9" fontId="4" fillId="0" borderId="4" xfId="1" applyFont="1" applyBorder="1" applyAlignment="1">
      <alignment horizontal="center" vertical="center" wrapText="1"/>
    </xf>
    <xf numFmtId="0" fontId="4" fillId="0" borderId="4" xfId="0" applyFont="1" applyBorder="1" applyAlignment="1" applyProtection="1">
      <alignment horizontal="center" vertical="center"/>
    </xf>
    <xf numFmtId="0" fontId="4" fillId="0" borderId="8" xfId="0" applyFont="1" applyBorder="1" applyAlignment="1">
      <alignment vertical="center" wrapText="1"/>
    </xf>
    <xf numFmtId="0" fontId="4" fillId="0" borderId="38" xfId="0" applyFont="1" applyBorder="1" applyAlignment="1" applyProtection="1">
      <alignment vertical="center" wrapText="1"/>
      <protection locked="0"/>
    </xf>
    <xf numFmtId="14" fontId="4" fillId="0" borderId="4"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164" fontId="4" fillId="0" borderId="4" xfId="1" applyNumberFormat="1" applyFont="1" applyFill="1" applyBorder="1" applyAlignment="1">
      <alignment horizontal="center" vertical="center"/>
    </xf>
    <xf numFmtId="0" fontId="3" fillId="0" borderId="4" xfId="0" applyFont="1" applyFill="1" applyBorder="1" applyAlignment="1" applyProtection="1">
      <alignment horizontal="center" vertical="center" textRotation="90" wrapText="1"/>
      <protection hidden="1"/>
    </xf>
    <xf numFmtId="9" fontId="4" fillId="0" borderId="4" xfId="0" applyNumberFormat="1" applyFont="1" applyFill="1" applyBorder="1" applyAlignment="1" applyProtection="1">
      <alignment horizontal="center" vertical="center"/>
      <protection hidden="1"/>
    </xf>
    <xf numFmtId="0" fontId="3" fillId="0" borderId="27" xfId="0" applyFont="1" applyBorder="1" applyAlignment="1" applyProtection="1">
      <alignment horizontal="center" vertical="center" textRotation="90" wrapText="1"/>
      <protection hidden="1"/>
    </xf>
    <xf numFmtId="0" fontId="3" fillId="0" borderId="9" xfId="0" applyFont="1" applyBorder="1" applyAlignment="1" applyProtection="1">
      <alignment horizontal="center" vertical="center" textRotation="90" wrapText="1"/>
      <protection hidden="1"/>
    </xf>
    <xf numFmtId="0" fontId="3" fillId="0" borderId="38" xfId="0" applyFont="1" applyBorder="1" applyAlignment="1" applyProtection="1">
      <alignment horizontal="center" vertical="center" textRotation="90" wrapText="1"/>
      <protection hidden="1"/>
    </xf>
    <xf numFmtId="9" fontId="4" fillId="0" borderId="27" xfId="0" applyNumberFormat="1" applyFont="1" applyBorder="1" applyAlignment="1" applyProtection="1">
      <alignment horizontal="center" vertical="center"/>
      <protection hidden="1"/>
    </xf>
    <xf numFmtId="9" fontId="4" fillId="0" borderId="9" xfId="0" applyNumberFormat="1" applyFont="1" applyBorder="1" applyAlignment="1" applyProtection="1">
      <alignment horizontal="center" vertical="center"/>
      <protection hidden="1"/>
    </xf>
    <xf numFmtId="9" fontId="4" fillId="0" borderId="38" xfId="0" applyNumberFormat="1" applyFont="1" applyBorder="1" applyAlignment="1" applyProtection="1">
      <alignment horizontal="center" vertical="center"/>
      <protection hidden="1"/>
    </xf>
    <xf numFmtId="0" fontId="3" fillId="0" borderId="27" xfId="0" applyFont="1" applyBorder="1" applyAlignment="1" applyProtection="1">
      <alignment horizontal="center" vertical="center" textRotation="90"/>
      <protection hidden="1"/>
    </xf>
    <xf numFmtId="0" fontId="3" fillId="0" borderId="9" xfId="0" applyFont="1" applyBorder="1" applyAlignment="1" applyProtection="1">
      <alignment horizontal="center" vertical="center" textRotation="90"/>
      <protection hidden="1"/>
    </xf>
    <xf numFmtId="0" fontId="3" fillId="0" borderId="38" xfId="0" applyFont="1" applyBorder="1" applyAlignment="1" applyProtection="1">
      <alignment horizontal="center" vertical="center" textRotation="90"/>
      <protection hidden="1"/>
    </xf>
    <xf numFmtId="0" fontId="4" fillId="0" borderId="4" xfId="0" applyFont="1" applyFill="1" applyBorder="1" applyAlignment="1" applyProtection="1">
      <alignment horizontal="center" vertical="center" textRotation="90"/>
      <protection locked="0"/>
    </xf>
    <xf numFmtId="0" fontId="4" fillId="0" borderId="4"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4"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hidden="1"/>
    </xf>
    <xf numFmtId="9" fontId="4" fillId="0" borderId="4" xfId="0" applyNumberFormat="1" applyFont="1" applyFill="1" applyBorder="1" applyAlignment="1" applyProtection="1">
      <alignment horizontal="center" vertical="center" wrapText="1"/>
      <protection hidden="1"/>
    </xf>
    <xf numFmtId="9" fontId="4" fillId="0" borderId="25"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9" fontId="4" fillId="0" borderId="25" xfId="0" applyNumberFormat="1" applyFont="1" applyBorder="1" applyAlignment="1" applyProtection="1">
      <alignment horizontal="center" vertical="center" wrapText="1"/>
      <protection hidden="1"/>
    </xf>
    <xf numFmtId="9" fontId="4" fillId="0" borderId="4" xfId="0" applyNumberFormat="1" applyFont="1" applyBorder="1" applyAlignment="1" applyProtection="1">
      <alignment horizontal="center" vertical="center" wrapText="1"/>
      <protection hidden="1"/>
    </xf>
    <xf numFmtId="0" fontId="3" fillId="0" borderId="25"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3" fillId="0" borderId="25"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4" fillId="0" borderId="27"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textRotation="90"/>
      <protection hidden="1"/>
    </xf>
    <xf numFmtId="0" fontId="4" fillId="0" borderId="4" xfId="0" applyFont="1" applyFill="1" applyBorder="1" applyAlignment="1">
      <alignment horizontal="center" vertical="center"/>
    </xf>
    <xf numFmtId="0" fontId="3" fillId="0" borderId="4" xfId="0" applyFont="1" applyFill="1" applyBorder="1" applyAlignment="1" applyProtection="1">
      <alignment horizontal="center" vertical="center"/>
      <protection hidden="1"/>
    </xf>
    <xf numFmtId="0" fontId="4" fillId="0" borderId="25"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0" fontId="4" fillId="0" borderId="26" xfId="0" applyFont="1" applyBorder="1" applyAlignment="1" applyProtection="1">
      <alignment horizontal="justify" vertical="center" wrapText="1"/>
      <protection locked="0"/>
    </xf>
    <xf numFmtId="0" fontId="4" fillId="0" borderId="4" xfId="0" applyFont="1" applyBorder="1" applyAlignment="1">
      <alignment horizontal="center" vertical="center" wrapText="1"/>
    </xf>
    <xf numFmtId="14" fontId="4" fillId="0" borderId="4" xfId="0" applyNumberFormat="1" applyFont="1" applyBorder="1" applyAlignment="1">
      <alignment horizontal="center" vertical="center" wrapText="1"/>
    </xf>
    <xf numFmtId="0" fontId="3" fillId="7" borderId="4" xfId="0" applyFont="1" applyFill="1" applyBorder="1" applyAlignment="1">
      <alignment horizontal="center" vertical="center" wrapText="1"/>
    </xf>
    <xf numFmtId="0" fontId="4" fillId="0" borderId="4" xfId="0" quotePrefix="1" applyFont="1" applyBorder="1" applyAlignment="1">
      <alignment horizontal="center" vertical="center" wrapText="1"/>
    </xf>
    <xf numFmtId="0" fontId="3"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4" xfId="0" applyFont="1" applyBorder="1" applyAlignment="1">
      <alignment horizontal="center" vertical="center" textRotation="90" wrapText="1"/>
    </xf>
    <xf numFmtId="9" fontId="4" fillId="0" borderId="4" xfId="0" applyNumberFormat="1" applyFont="1" applyFill="1" applyBorder="1" applyAlignment="1" applyProtection="1">
      <alignment horizontal="center" vertical="center" wrapText="1"/>
      <protection locked="0"/>
    </xf>
    <xf numFmtId="0" fontId="3" fillId="2" borderId="2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25"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25"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2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xf>
    <xf numFmtId="0" fontId="4" fillId="0" borderId="42" xfId="0" applyFont="1" applyBorder="1" applyAlignment="1" applyProtection="1">
      <alignment horizontal="center" vertical="center" textRotation="90"/>
      <protection locked="0"/>
    </xf>
    <xf numFmtId="0" fontId="4" fillId="0" borderId="10" xfId="0" applyFont="1" applyBorder="1" applyAlignment="1" applyProtection="1">
      <alignment horizontal="center" vertical="center" textRotation="90"/>
      <protection locked="0"/>
    </xf>
    <xf numFmtId="0" fontId="3" fillId="0" borderId="4"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locked="0"/>
    </xf>
    <xf numFmtId="164" fontId="4" fillId="0" borderId="4" xfId="1" applyNumberFormat="1" applyFont="1" applyBorder="1" applyAlignment="1">
      <alignment horizontal="center" vertical="center" wrapText="1"/>
    </xf>
    <xf numFmtId="0" fontId="4" fillId="0" borderId="4" xfId="0" applyFont="1" applyBorder="1" applyAlignment="1" applyProtection="1">
      <alignment horizontal="center" vertical="center" wrapText="1"/>
      <protection hidden="1"/>
    </xf>
    <xf numFmtId="14" fontId="4" fillId="0" borderId="4" xfId="0" applyNumberFormat="1" applyFont="1" applyBorder="1" applyAlignment="1" applyProtection="1">
      <alignment horizontal="center" vertical="center" wrapText="1"/>
      <protection locked="0"/>
    </xf>
    <xf numFmtId="0" fontId="3" fillId="0" borderId="13" xfId="0" applyFont="1" applyFill="1" applyBorder="1" applyAlignment="1" applyProtection="1">
      <alignment horizontal="center" vertical="center"/>
      <protection hidden="1"/>
    </xf>
    <xf numFmtId="0" fontId="3" fillId="0" borderId="9" xfId="0" applyFont="1" applyFill="1" applyBorder="1" applyAlignment="1" applyProtection="1">
      <alignment horizontal="center" vertical="center"/>
      <protection hidden="1"/>
    </xf>
    <xf numFmtId="0" fontId="3" fillId="0" borderId="8" xfId="0" applyFont="1" applyFill="1" applyBorder="1" applyAlignment="1" applyProtection="1">
      <alignment horizontal="center" vertical="center"/>
      <protection hidden="1"/>
    </xf>
    <xf numFmtId="0" fontId="4" fillId="2" borderId="37" xfId="0" applyFont="1" applyFill="1" applyBorder="1" applyAlignment="1">
      <alignment horizontal="center" vertical="center" wrapText="1"/>
    </xf>
    <xf numFmtId="0" fontId="4" fillId="2" borderId="29" xfId="0" applyFont="1" applyFill="1" applyBorder="1"/>
    <xf numFmtId="0" fontId="4" fillId="2" borderId="31" xfId="0" applyFont="1" applyFill="1" applyBorder="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23" xfId="2" applyFont="1" applyFill="1" applyBorder="1" applyAlignment="1">
      <alignment horizontal="left" vertical="center" wrapText="1"/>
    </xf>
    <xf numFmtId="0" fontId="4" fillId="2" borderId="24" xfId="2" applyFont="1" applyFill="1" applyBorder="1" applyAlignment="1">
      <alignment horizontal="left" vertical="center" wrapText="1"/>
    </xf>
    <xf numFmtId="0" fontId="4" fillId="2" borderId="22" xfId="2"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4" xfId="3" applyFont="1" applyFill="1" applyBorder="1" applyAlignment="1">
      <alignment horizontal="center" vertical="center" wrapText="1"/>
    </xf>
    <xf numFmtId="0" fontId="3" fillId="5" borderId="4" xfId="3" applyFont="1" applyFill="1" applyBorder="1" applyAlignment="1">
      <alignment horizontal="center" vertical="center" wrapText="1"/>
    </xf>
    <xf numFmtId="0" fontId="3" fillId="4" borderId="4" xfId="3"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center" textRotation="90" wrapText="1"/>
    </xf>
    <xf numFmtId="0" fontId="3" fillId="6" borderId="4" xfId="3" applyFont="1" applyFill="1" applyBorder="1" applyAlignment="1">
      <alignment horizontal="center" vertical="center" wrapText="1"/>
    </xf>
    <xf numFmtId="9" fontId="4" fillId="0" borderId="26" xfId="0" applyNumberFormat="1" applyFont="1" applyBorder="1" applyAlignment="1" applyProtection="1">
      <alignment horizontal="center" vertical="center" wrapText="1"/>
      <protection locked="0"/>
    </xf>
    <xf numFmtId="0" fontId="3" fillId="0" borderId="18" xfId="2" applyFont="1" applyBorder="1" applyAlignment="1">
      <alignment horizontal="center" vertical="center" wrapText="1"/>
    </xf>
    <xf numFmtId="0" fontId="3" fillId="0" borderId="19" xfId="2" applyFont="1" applyBorder="1" applyAlignment="1">
      <alignment horizontal="center" vertical="center" wrapText="1"/>
    </xf>
    <xf numFmtId="0" fontId="3" fillId="0" borderId="20" xfId="2" applyFont="1" applyBorder="1" applyAlignment="1">
      <alignment horizontal="center" vertical="center" wrapText="1"/>
    </xf>
    <xf numFmtId="0" fontId="3" fillId="2" borderId="10"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locked="0"/>
    </xf>
    <xf numFmtId="0" fontId="3" fillId="0" borderId="4" xfId="0" applyFont="1" applyBorder="1" applyAlignment="1" applyProtection="1">
      <alignment horizontal="center" vertical="center" textRotation="90"/>
      <protection hidden="1"/>
    </xf>
    <xf numFmtId="9" fontId="4" fillId="0" borderId="4" xfId="0" applyNumberFormat="1" applyFont="1" applyBorder="1" applyAlignment="1" applyProtection="1">
      <alignment horizontal="center" vertical="center"/>
      <protection hidden="1"/>
    </xf>
    <xf numFmtId="164" fontId="4" fillId="0" borderId="4" xfId="1" applyNumberFormat="1" applyFont="1" applyBorder="1" applyAlignment="1">
      <alignment horizontal="center" vertical="center"/>
    </xf>
    <xf numFmtId="0" fontId="4" fillId="0" borderId="23" xfId="0" applyFont="1" applyBorder="1" applyAlignment="1">
      <alignment horizontal="center" vertical="center" wrapText="1"/>
    </xf>
    <xf numFmtId="0" fontId="4" fillId="0" borderId="41" xfId="0" applyFont="1" applyBorder="1" applyAlignment="1">
      <alignment horizontal="center" vertical="center" wrapText="1"/>
    </xf>
    <xf numFmtId="14" fontId="4" fillId="0" borderId="25"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1" fontId="4" fillId="0" borderId="13" xfId="0" applyNumberFormat="1" applyFont="1" applyBorder="1" applyAlignment="1" applyProtection="1">
      <alignment horizontal="center" vertical="center" wrapText="1"/>
      <protection hidden="1"/>
    </xf>
    <xf numFmtId="1" fontId="4" fillId="0" borderId="9" xfId="0" applyNumberFormat="1" applyFont="1" applyBorder="1" applyAlignment="1" applyProtection="1">
      <alignment horizontal="center" vertical="center" wrapText="1"/>
      <protection hidden="1"/>
    </xf>
    <xf numFmtId="1" fontId="4" fillId="0" borderId="8" xfId="0" applyNumberFormat="1" applyFont="1" applyBorder="1" applyAlignment="1" applyProtection="1">
      <alignment horizontal="center" vertical="center" wrapText="1"/>
      <protection hidden="1"/>
    </xf>
    <xf numFmtId="0" fontId="4" fillId="5" borderId="13"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9" borderId="13" xfId="0" applyFont="1" applyFill="1" applyBorder="1" applyAlignment="1" applyProtection="1">
      <alignment horizontal="center" vertical="center" wrapText="1"/>
      <protection hidden="1"/>
    </xf>
    <xf numFmtId="0" fontId="4" fillId="9" borderId="9" xfId="0" applyFont="1" applyFill="1" applyBorder="1" applyAlignment="1" applyProtection="1">
      <alignment horizontal="center" vertical="center" wrapText="1"/>
      <protection hidden="1"/>
    </xf>
    <xf numFmtId="0" fontId="4" fillId="9" borderId="8" xfId="0" applyFont="1" applyFill="1" applyBorder="1" applyAlignment="1" applyProtection="1">
      <alignment horizontal="center" vertical="center" wrapText="1"/>
      <protection hidden="1"/>
    </xf>
    <xf numFmtId="0" fontId="4" fillId="2" borderId="4" xfId="0" applyFont="1" applyFill="1" applyBorder="1" applyAlignment="1">
      <alignment horizontal="center" vertical="center" wrapText="1"/>
    </xf>
    <xf numFmtId="0" fontId="4" fillId="5" borderId="4" xfId="0" applyFont="1" applyFill="1" applyBorder="1" applyAlignment="1" applyProtection="1">
      <alignment horizontal="center" vertical="center" wrapText="1"/>
      <protection locked="0"/>
    </xf>
    <xf numFmtId="0" fontId="4" fillId="9" borderId="4" xfId="0" applyFont="1" applyFill="1" applyBorder="1" applyAlignment="1" applyProtection="1">
      <alignment horizontal="center" vertical="center" wrapText="1"/>
      <protection hidden="1"/>
    </xf>
    <xf numFmtId="1" fontId="4" fillId="0" borderId="4" xfId="0" applyNumberFormat="1" applyFont="1" applyBorder="1" applyAlignment="1" applyProtection="1">
      <alignment horizontal="center" vertical="center" wrapText="1"/>
      <protection hidden="1"/>
    </xf>
    <xf numFmtId="0" fontId="3" fillId="11" borderId="4"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5" borderId="4" xfId="0" applyFont="1" applyFill="1" applyBorder="1" applyAlignment="1" applyProtection="1">
      <alignment horizontal="center" vertical="center" wrapText="1"/>
      <protection hidden="1"/>
    </xf>
    <xf numFmtId="0" fontId="4" fillId="10" borderId="4" xfId="0" applyFont="1" applyFill="1" applyBorder="1" applyAlignment="1" applyProtection="1">
      <alignment horizontal="center" vertical="center" wrapText="1"/>
      <protection hidden="1"/>
    </xf>
    <xf numFmtId="0" fontId="4" fillId="0" borderId="13" xfId="4" applyFont="1" applyBorder="1" applyAlignment="1">
      <alignment horizontal="left" vertical="center" wrapText="1"/>
    </xf>
    <xf numFmtId="0" fontId="4" fillId="0" borderId="8" xfId="4" applyFont="1" applyBorder="1" applyAlignment="1">
      <alignment horizontal="left" vertical="center" wrapText="1"/>
    </xf>
    <xf numFmtId="0" fontId="3" fillId="3" borderId="13"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8" xfId="3"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14" fontId="3" fillId="5" borderId="4" xfId="3" applyNumberFormat="1" applyFont="1" applyFill="1" applyBorder="1" applyAlignment="1">
      <alignment horizontal="center" vertical="center" wrapText="1"/>
    </xf>
    <xf numFmtId="0" fontId="4" fillId="0" borderId="4" xfId="0" applyFont="1" applyBorder="1" applyAlignment="1">
      <alignment horizontal="left"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14" fontId="4" fillId="2" borderId="27" xfId="0" applyNumberFormat="1" applyFont="1" applyFill="1" applyBorder="1" applyAlignment="1" applyProtection="1">
      <alignment horizontal="center" vertical="center" wrapText="1"/>
      <protection locked="0"/>
    </xf>
    <xf numFmtId="14" fontId="4" fillId="2" borderId="8" xfId="0" applyNumberFormat="1"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14" fontId="4" fillId="2" borderId="13" xfId="0" applyNumberFormat="1" applyFont="1" applyFill="1" applyBorder="1" applyAlignment="1" applyProtection="1">
      <alignment horizontal="center" vertical="center" wrapText="1"/>
      <protection locked="0"/>
    </xf>
    <xf numFmtId="1" fontId="4" fillId="5" borderId="4" xfId="0" applyNumberFormat="1" applyFont="1" applyFill="1" applyBorder="1" applyAlignment="1" applyProtection="1">
      <alignment horizontal="center" vertical="center" wrapText="1"/>
      <protection hidden="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3" fillId="2" borderId="4"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29"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28" xfId="0" applyFont="1" applyBorder="1" applyAlignment="1">
      <alignment horizontal="center" vertical="center" wrapText="1"/>
    </xf>
    <xf numFmtId="0" fontId="4" fillId="0" borderId="29" xfId="0" applyFont="1" applyBorder="1"/>
    <xf numFmtId="0" fontId="4" fillId="0" borderId="30" xfId="0" applyFont="1" applyBorder="1"/>
    <xf numFmtId="0" fontId="4" fillId="0" borderId="27" xfId="0" applyFont="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hidden="1"/>
    </xf>
    <xf numFmtId="0" fontId="4" fillId="0" borderId="26" xfId="0" applyFont="1" applyBorder="1" applyAlignment="1" applyProtection="1">
      <alignment horizontal="center" vertical="center" wrapText="1"/>
      <protection hidden="1"/>
    </xf>
    <xf numFmtId="0" fontId="4" fillId="10" borderId="13" xfId="0" applyFont="1" applyFill="1" applyBorder="1" applyAlignment="1" applyProtection="1">
      <alignment horizontal="center" vertical="center" wrapText="1"/>
      <protection hidden="1"/>
    </xf>
    <xf numFmtId="0" fontId="4" fillId="10" borderId="9" xfId="0" applyFont="1" applyFill="1" applyBorder="1" applyAlignment="1" applyProtection="1">
      <alignment horizontal="center" vertical="center" wrapText="1"/>
      <protection hidden="1"/>
    </xf>
    <xf numFmtId="0" fontId="4" fillId="10" borderId="8" xfId="0" applyFont="1" applyFill="1" applyBorder="1" applyAlignment="1" applyProtection="1">
      <alignment horizontal="center" vertical="center" wrapText="1"/>
      <protection hidden="1"/>
    </xf>
    <xf numFmtId="0" fontId="4" fillId="5" borderId="4"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10" borderId="13"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5" borderId="13"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0" fontId="4" fillId="5" borderId="8" xfId="0" applyFont="1" applyFill="1" applyBorder="1" applyAlignment="1" applyProtection="1">
      <alignment horizontal="center" vertical="center" wrapText="1"/>
      <protection hidden="1"/>
    </xf>
    <xf numFmtId="0" fontId="4" fillId="0" borderId="27" xfId="0" applyFont="1" applyBorder="1" applyAlignment="1">
      <alignment horizontal="center" vertical="center" wrapText="1"/>
    </xf>
    <xf numFmtId="0" fontId="4" fillId="8" borderId="13"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14" fontId="4" fillId="0" borderId="13" xfId="0" applyNumberFormat="1" applyFont="1" applyBorder="1" applyAlignment="1" applyProtection="1">
      <alignment horizontal="center" vertical="center" wrapText="1"/>
      <protection locked="0"/>
    </xf>
    <xf numFmtId="14" fontId="4" fillId="0" borderId="9" xfId="0" applyNumberFormat="1" applyFont="1" applyBorder="1" applyAlignment="1" applyProtection="1">
      <alignment horizontal="center" vertical="center" wrapText="1"/>
      <protection locked="0"/>
    </xf>
    <xf numFmtId="14" fontId="4" fillId="0" borderId="8" xfId="0" applyNumberFormat="1" applyFont="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9" fontId="4" fillId="0" borderId="13" xfId="0" applyNumberFormat="1" applyFont="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9" fontId="4" fillId="0" borderId="13" xfId="0" applyNumberFormat="1"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2" borderId="8" xfId="0" applyFont="1" applyFill="1" applyBorder="1" applyAlignment="1">
      <alignment horizontal="center" vertical="center" wrapText="1"/>
    </xf>
    <xf numFmtId="0" fontId="3" fillId="0" borderId="13" xfId="0" applyFont="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14" fontId="4" fillId="0" borderId="4" xfId="0" applyNumberFormat="1" applyFont="1" applyBorder="1" applyAlignment="1" applyProtection="1">
      <alignment horizontal="center" vertical="center" wrapText="1"/>
      <protection locked="0"/>
    </xf>
    <xf numFmtId="0" fontId="4"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3" fillId="2" borderId="0" xfId="0" applyFont="1" applyFill="1" applyBorder="1" applyAlignment="1">
      <alignment horizontal="center" vertical="center" wrapText="1"/>
    </xf>
    <xf numFmtId="0" fontId="4" fillId="0" borderId="4" xfId="0" applyFont="1" applyBorder="1" applyAlignment="1" applyProtection="1">
      <alignment vertical="center" wrapText="1"/>
      <protection locked="0"/>
    </xf>
    <xf numFmtId="1" fontId="4" fillId="0" borderId="4"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2" borderId="0" xfId="2" applyFont="1" applyFill="1" applyAlignment="1">
      <alignment wrapText="1"/>
    </xf>
    <xf numFmtId="0" fontId="4" fillId="0" borderId="4" xfId="0" applyFont="1" applyBorder="1" applyAlignment="1" applyProtection="1">
      <alignment vertical="center" wrapText="1"/>
      <protection hidden="1"/>
    </xf>
    <xf numFmtId="0" fontId="4" fillId="9" borderId="4" xfId="0" applyFont="1" applyFill="1" applyBorder="1" applyAlignment="1" applyProtection="1">
      <alignment horizontal="center" vertical="center" wrapText="1"/>
      <protection hidden="1"/>
    </xf>
    <xf numFmtId="1" fontId="4" fillId="0" borderId="4" xfId="0" applyNumberFormat="1" applyFont="1" applyBorder="1" applyAlignment="1" applyProtection="1">
      <alignment vertical="center" wrapText="1"/>
      <protection hidden="1"/>
    </xf>
    <xf numFmtId="0" fontId="4" fillId="0" borderId="4" xfId="0" applyFont="1" applyBorder="1" applyAlignment="1">
      <alignment horizontal="justify" vertical="center" wrapText="1"/>
    </xf>
    <xf numFmtId="0" fontId="4" fillId="10" borderId="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locked="0"/>
    </xf>
    <xf numFmtId="14" fontId="4" fillId="0" borderId="4" xfId="0" applyNumberFormat="1"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4" fillId="2" borderId="0" xfId="2" applyFont="1" applyFill="1" applyAlignment="1">
      <alignment horizontal="center" vertical="center" wrapText="1"/>
    </xf>
    <xf numFmtId="0" fontId="3" fillId="5" borderId="4" xfId="3" applyFont="1" applyFill="1" applyBorder="1" applyAlignment="1">
      <alignment horizontal="center" vertical="center" wrapText="1"/>
    </xf>
    <xf numFmtId="0" fontId="4" fillId="5" borderId="4" xfId="0" applyFont="1" applyFill="1" applyBorder="1" applyAlignment="1" applyProtection="1">
      <alignment vertical="center" wrapText="1"/>
      <protection hidden="1"/>
    </xf>
    <xf numFmtId="0" fontId="4" fillId="0" borderId="25" xfId="0" applyFont="1" applyBorder="1" applyAlignment="1" applyProtection="1">
      <alignment vertical="center" wrapText="1"/>
      <protection locked="0"/>
    </xf>
    <xf numFmtId="0" fontId="4" fillId="0" borderId="4" xfId="0" applyFont="1" applyBorder="1" applyAlignment="1" applyProtection="1">
      <alignment horizontal="justify" vertical="center" wrapText="1"/>
      <protection locked="0"/>
    </xf>
    <xf numFmtId="9" fontId="4" fillId="0" borderId="8" xfId="0" applyNumberFormat="1" applyFont="1" applyBorder="1" applyAlignment="1" applyProtection="1">
      <alignment horizontal="center" vertical="center" wrapText="1"/>
      <protection hidden="1"/>
    </xf>
    <xf numFmtId="9" fontId="4" fillId="0" borderId="8" xfId="0" applyNumberFormat="1" applyFont="1" applyBorder="1" applyAlignment="1" applyProtection="1">
      <alignment horizontal="center" vertical="center" wrapText="1"/>
      <protection locked="0"/>
    </xf>
    <xf numFmtId="0" fontId="14" fillId="0" borderId="0" xfId="0" applyFont="1"/>
    <xf numFmtId="0" fontId="2" fillId="0" borderId="4" xfId="0" applyFont="1" applyBorder="1" applyAlignment="1">
      <alignment horizontal="center" vertical="center" wrapText="1"/>
    </xf>
    <xf numFmtId="0" fontId="4" fillId="0" borderId="38" xfId="0" applyFont="1" applyBorder="1" applyAlignment="1" applyProtection="1">
      <alignment horizontal="center" vertical="center" wrapText="1"/>
      <protection locked="0"/>
    </xf>
    <xf numFmtId="9" fontId="4" fillId="0" borderId="9" xfId="0" applyNumberFormat="1" applyFont="1" applyBorder="1" applyAlignment="1" applyProtection="1">
      <alignment horizontal="center" vertical="center" wrapText="1"/>
      <protection hidden="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cellXfs>
  <cellStyles count="8">
    <cellStyle name="Normal" xfId="0" builtinId="0"/>
    <cellStyle name="Normal - Style1 2" xfId="2" xr:uid="{00000000-0005-0000-0000-000001000000}"/>
    <cellStyle name="Normal 11" xfId="7" xr:uid="{00000000-0005-0000-0000-000002000000}"/>
    <cellStyle name="Normal 2" xfId="4" xr:uid="{00000000-0005-0000-0000-000003000000}"/>
    <cellStyle name="Normal 2 2" xfId="5" xr:uid="{00000000-0005-0000-0000-000004000000}"/>
    <cellStyle name="Normal 3" xfId="6" xr:uid="{00000000-0005-0000-0000-000005000000}"/>
    <cellStyle name="Normal 3 2" xfId="3" xr:uid="{00000000-0005-0000-0000-000006000000}"/>
    <cellStyle name="Porcentaje" xfId="1" builtinId="5"/>
  </cellStyles>
  <dxfs count="1962">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rgb="FF9C0006"/>
      </font>
      <fill>
        <patternFill>
          <bgColor rgb="FFFFC7CE"/>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styles" Target="style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sharedStrings" Target="sharedStrings.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333359</xdr:colOff>
      <xdr:row>0</xdr:row>
      <xdr:rowOff>0</xdr:rowOff>
    </xdr:from>
    <xdr:ext cx="3215890" cy="555625"/>
    <xdr:pic>
      <xdr:nvPicPr>
        <xdr:cNvPr id="2" name="Imagen 1">
          <a:extLst>
            <a:ext uri="{FF2B5EF4-FFF2-40B4-BE49-F238E27FC236}">
              <a16:creationId xmlns:a16="http://schemas.microsoft.com/office/drawing/2014/main" id="{CEEFCD5A-0101-4D45-BC69-FB7E7813886B}"/>
            </a:ext>
          </a:extLst>
        </xdr:cNvPr>
        <xdr:cNvPicPr>
          <a:picLocks noChangeAspect="1"/>
        </xdr:cNvPicPr>
      </xdr:nvPicPr>
      <xdr:blipFill>
        <a:blip xmlns:r="http://schemas.openxmlformats.org/officeDocument/2006/relationships" r:embed="rId1"/>
        <a:stretch>
          <a:fillRect/>
        </a:stretch>
      </xdr:blipFill>
      <xdr:spPr>
        <a:xfrm>
          <a:off x="5048234" y="0"/>
          <a:ext cx="3215890" cy="5556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1322409</xdr:colOff>
      <xdr:row>0</xdr:row>
      <xdr:rowOff>42945</xdr:rowOff>
    </xdr:from>
    <xdr:ext cx="3940175" cy="956408"/>
    <xdr:pic>
      <xdr:nvPicPr>
        <xdr:cNvPr id="2" name="Imagen 1">
          <a:extLst>
            <a:ext uri="{FF2B5EF4-FFF2-40B4-BE49-F238E27FC236}">
              <a16:creationId xmlns:a16="http://schemas.microsoft.com/office/drawing/2014/main" id="{9D6B918D-BA77-4115-91DC-6C4AFC5C70B2}"/>
            </a:ext>
          </a:extLst>
        </xdr:cNvPr>
        <xdr:cNvPicPr>
          <a:picLocks noChangeAspect="1"/>
        </xdr:cNvPicPr>
      </xdr:nvPicPr>
      <xdr:blipFill>
        <a:blip xmlns:r="http://schemas.openxmlformats.org/officeDocument/2006/relationships" r:embed="rId1"/>
        <a:stretch>
          <a:fillRect/>
        </a:stretch>
      </xdr:blipFill>
      <xdr:spPr>
        <a:xfrm>
          <a:off x="1322409" y="42945"/>
          <a:ext cx="3940175" cy="95640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WILLIAM\Documents\1%20WILLIAM%20SDA%20Trabajo%20en%20Casa\A&#241;o%202023\riesgos%202023\Mapa%20de%20Riesgos%202023\Mapa%20de%20Riesgo%20ajustados%20ultimo%20cuatrimestre%202023\7.%20Mapa%20RIESGOS%20TALENTO%20HUMANO%20Agosto%202023IE1838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2.%20DEFINITIVO%20MATRIZ%20DE%20RIESGOS%20COMUNICACIONES%20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4.%20MatrizdeAdministraciondeRiesgos_V6_10112022_Participaci&#243;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5.%20Mapa%20de%20riesgos%20Planeaci&#243;n%20Ambiental%20V%20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6.%20Mapa%20de%20riesgos%20Gesti&#243;n%20y%20Corrupci&#243;n%20%20GADR%20202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7.%20MatrizdeAdministraciondeRiesgos_V6_ECy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8.%202022-12-19%20RIESGOS%20PROCESO%20TALENTO%20HUMAN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9.%20MatrizdeAdministraciondeRiesgos_V6_GESTION%20FINANCIERA%20-20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0.%20MatrizRiesgos%20Gesti&#243;n%20Tecnologica_202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1.%20MatrizdeAdministraciondeRiesgos%202023%20Gesti&#243;n%20jur&#237;dic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5.%20Mapa%20de%20riesgos%20Servicio%20al%20Ciudadano%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WILLIAM\Documents\1%20WILLIAM%20SDA%20Trabajo%20en%20Casa\A&#241;o%202023\riesgos%202023\Mapa%20de%20Riesgos%202023\Mapa%20de%20Riesgo%20ajustados%20ultimo%20cuatrimestre%202023\13.%20Matriz%20de%20Riesgos%20Control%20y%20Mejora%20Ajustado%20agosto%202023.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sers\WILLIAM\Documents\1%20WILLIAM%20SDA%20Trabajo%20en%20Casa\A&#241;o%202023\riesgos%202023\Mapa%20de%20Riesgos%202023\Mapa%20de%20Riesgo%20ajustados%20ultimo%20cuatrimestre%202023\11.%20MatrizdedeRiesgos_Metrologia_2023%20juli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20Mapa%20de%20riesgos%202023%20Direccionamiento%20Estrat&#233;gic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2.%20DEFINITIVO%20MATRIZ%20DE%20RIESGOS%20COMUNICACIONES%20202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4.%20MatrizdeAdministraciondeRiesgos_V6_10112022_Participaci&#243;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5.%20Mapa%20de%20riesgos%20Planeaci&#243;n%20Ambiental%20V%20202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6.%20Mapa%20de%20riesgos%20Gesti&#243;n%20y%20Corrupci&#243;n%20%20GADR%20202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7.%20MatrizdeAdministraciondeRiesgos_V6_ECyS.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8.%202022-12-19%20RIESGOS%20PROCESO%20TALENTO%20HUMANO.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9.%20MatrizdeAdministraciondeRiesgos_V6_GESTION%20FINANCIERA%20-2023.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0.%20MatrizRiesgos%20Gesti&#243;n%20Tecnologica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20Mapa%20de%20riesgos%202023%20Direccionamiento%20Estrat&#233;gico.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1.%20MatrizdeAdministraciondeRiesgos%202023%20Gesti&#243;n%20jur&#237;dica.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2.%20MatrizdeAdministraciondeRiesgos_V6_Gesti&#243;n%20Documental.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3.%202022-12-21%20RIESGOS%20PROCESO%20GESTI&#211;N%20ADMINISTRATIVA.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4.%20MATRIZ%20DE%20RIESGOS%20GESTI&#211;N%20CONTRACTUAL-2023.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5.%20Mapa%20de%20riesgos%20Servicio%20al%20Ciudadano%202023.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7.%20Mapa%20riesgos%202023%20Gesti&#243;n%20Disciplinari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8.%20Mapa%20de%20Riesgos%202023%20Control%20y%20Mejora.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WILLIAM\Documents\1%20WILLIAM%20SDA%20Trabajo%20en%20Casa\A&#241;o%202022\Mapa%20de%20Riesgos%202023\Mapas%20definitivos%202023\16.%20MatrizdeAdministraciondeRiesgos_V6_Metrologia_2023.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8.%20Mapa%20de%20Riesgos%202023%20Control%20y%20Mejor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3.%20Mapa%20riesgos%20SDA_SI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2.%20MatrizdeAdministraciondeRiesgos_V6_Gesti&#243;n%20Document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3.%202022-12-21%20RIESGOS%20PROCESO%20GESTI&#211;N%20ADMINISTRATIV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7.%20Mapa%20riesgos%202023%20Gesti&#243;n%20Disciplinari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6.1.%20Mapa%20de%20Riesgos%20SDA%20-%20Laboratorio%20Ambiental%20de%20la%20SDA%20Versi&#243;n%20Actualizacion%20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3/Mapa%20de%20Riesgos%202023/Mapas%20definitivos%202023/16.%20MatrizdeAdministraciondeRiesgos_V6_Metrologia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Contexto original"/>
      <sheetName val="R. Gestión original"/>
      <sheetName val="R. Corrupción original"/>
      <sheetName val="Impacto Corrupción original"/>
      <sheetName val="Instructivo Seguridad Inf"/>
      <sheetName val="Matriz Calor Inherente"/>
      <sheetName val="Matriz Calor Residual"/>
      <sheetName val="Tabla probabilidad"/>
      <sheetName val="R. Seguridad Inf"/>
      <sheetName val="ListasRS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2" refreshError="1"/>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Tabla Impacto"/>
      <sheetName val="Tabla Valoración controles"/>
      <sheetName val="Opciones Tratamiento"/>
      <sheetName val="R. Seguridad Inf"/>
      <sheetName val="ListasRSec"/>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row r="25">
          <cell r="G25">
            <v>0</v>
          </cell>
        </row>
      </sheetData>
      <sheetData sheetId="2"/>
      <sheetData sheetId="3"/>
      <sheetData sheetId="4"/>
      <sheetData sheetId="5"/>
      <sheetData sheetId="6"/>
      <sheetData sheetId="7"/>
      <sheetData sheetId="8"/>
      <sheetData sheetId="9">
        <row r="11">
          <cell r="H11">
            <v>5</v>
          </cell>
        </row>
      </sheetData>
      <sheetData sheetId="10"/>
      <sheetData sheetId="11"/>
      <sheetData sheetId="12"/>
      <sheetData sheetId="13"/>
      <sheetData sheetId="14"/>
      <sheetData sheetId="15"/>
      <sheetData sheetId="1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Opciones Tratamiento"/>
      <sheetName val="Tabla Impacto"/>
      <sheetName val="Tabla Valoración controles"/>
    </sheetNames>
    <sheetDataSet>
      <sheetData sheetId="0" refreshError="1"/>
      <sheetData sheetId="1" refreshError="1"/>
      <sheetData sheetId="2" refreshError="1"/>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Valoración controles"/>
      <sheetName val="Opciones Tratamiento"/>
      <sheetName val="Listas"/>
      <sheetName val="Tabla Impacto"/>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s>
    <sheetDataSet>
      <sheetData sheetId="0"/>
      <sheetData sheetId="1"/>
      <sheetData sheetId="2"/>
      <sheetData sheetId="3">
        <row r="11">
          <cell r="C11" t="str">
            <v xml:space="preserve">     Afectación menor a 10 SMLMV .</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Valoración controles"/>
      <sheetName val="Listas"/>
      <sheetName val="Tabla Impacto"/>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Opciones Tratamiento"/>
      <sheetName val="Tabla Impacto"/>
      <sheetName val="Tabla Valoración controles"/>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Listas"/>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row r="11">
          <cell r="C11" t="str">
            <v xml:space="preserve">     Afectación menor a 10 SMLMV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Listas"/>
      <sheetName val="Tabla Impacto"/>
      <sheetName val="Tabla Valoración controles"/>
      <sheetName val="Contexto"/>
      <sheetName val="Instructivo"/>
      <sheetName val="Instructivo R. Gestión"/>
      <sheetName val="R. Gestión "/>
      <sheetName val="Instructivo R. Corrupción"/>
      <sheetName val="R. Corrupción"/>
      <sheetName val="Impacto Corrupción"/>
      <sheetName val="Instructivo Seguridad Inf"/>
      <sheetName val="Matriz Calor Inherente"/>
      <sheetName val="Matriz Calor Residual"/>
      <sheetName val="Tabla probabilidad"/>
      <sheetName val="R. Seguridad Inf"/>
      <sheetName val="ListasRSec"/>
    </sheetNames>
    <sheetDataSet>
      <sheetData sheetId="0"/>
      <sheetData sheetId="1"/>
      <sheetData sheetId="2">
        <row r="11">
          <cell r="C11" t="str">
            <v xml:space="preserve">     Afectación menor a 10 SMLMV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75"/>
  <sheetViews>
    <sheetView tabSelected="1" topLeftCell="A47" zoomScale="60" zoomScaleNormal="60" workbookViewId="0">
      <selection activeCell="B66" sqref="B66:B71"/>
    </sheetView>
  </sheetViews>
  <sheetFormatPr baseColWidth="10" defaultColWidth="11.42578125" defaultRowHeight="14.25" x14ac:dyDescent="0.25"/>
  <cols>
    <col min="1" max="1" width="7.28515625" style="16" customWidth="1"/>
    <col min="2" max="2" width="42.7109375" style="16" customWidth="1"/>
    <col min="3" max="3" width="20.7109375" style="16" customWidth="1"/>
    <col min="4" max="5" width="26.7109375" style="16" customWidth="1"/>
    <col min="6" max="6" width="32.7109375" style="16" customWidth="1"/>
    <col min="7" max="7" width="22.42578125" style="16" customWidth="1"/>
    <col min="8" max="8" width="18.7109375" style="16" customWidth="1"/>
    <col min="9" max="9" width="21.85546875" style="16" customWidth="1"/>
    <col min="10" max="10" width="8.7109375" style="16" customWidth="1"/>
    <col min="11" max="12" width="30.7109375" style="16" customWidth="1"/>
    <col min="13" max="13" width="18.7109375" style="16" customWidth="1"/>
    <col min="14" max="14" width="8.7109375" style="16" customWidth="1"/>
    <col min="15" max="15" width="18.7109375" style="16" customWidth="1"/>
    <col min="16" max="16" width="8.7109375" style="16" customWidth="1"/>
    <col min="17" max="17" width="60.7109375" style="16" customWidth="1"/>
    <col min="18" max="18" width="15.7109375" style="16" customWidth="1"/>
    <col min="19" max="24" width="10.7109375" style="16" customWidth="1"/>
    <col min="25" max="25" width="18.7109375" style="16" customWidth="1"/>
    <col min="26" max="30" width="10.7109375" style="16" customWidth="1"/>
    <col min="31" max="31" width="8.7109375" style="16" customWidth="1"/>
    <col min="32" max="32" width="35.7109375" style="16" customWidth="1"/>
    <col min="33" max="33" width="30.7109375" style="16" customWidth="1"/>
    <col min="34" max="34" width="25.7109375" style="16" customWidth="1"/>
    <col min="35" max="35" width="35.7109375" style="16" customWidth="1"/>
    <col min="36" max="36" width="60.7109375" style="16" customWidth="1"/>
    <col min="37" max="37" width="25.7109375" style="16" customWidth="1"/>
    <col min="38" max="38" width="20.42578125" style="16" customWidth="1"/>
    <col min="39" max="39" width="23" style="16" customWidth="1"/>
    <col min="40" max="40" width="18.85546875" style="16" customWidth="1"/>
    <col min="41" max="41" width="18.42578125" style="16" customWidth="1"/>
    <col min="42" max="42" width="21" style="16" customWidth="1"/>
    <col min="43" max="16384" width="11.42578125" style="16"/>
  </cols>
  <sheetData>
    <row r="1" spans="1:57" s="333" customFormat="1" ht="15.75" thickTop="1" x14ac:dyDescent="0.25">
      <c r="A1" s="186"/>
      <c r="B1" s="187"/>
      <c r="C1" s="187"/>
      <c r="D1" s="187"/>
      <c r="E1" s="187"/>
      <c r="F1" s="187"/>
      <c r="G1" s="187"/>
      <c r="H1" s="187"/>
      <c r="I1" s="202" t="s">
        <v>0</v>
      </c>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4"/>
    </row>
    <row r="2" spans="1:57" s="333" customFormat="1" ht="15" x14ac:dyDescent="0.25">
      <c r="A2" s="188"/>
      <c r="B2" s="154"/>
      <c r="C2" s="154"/>
      <c r="D2" s="154"/>
      <c r="E2" s="154"/>
      <c r="F2" s="154"/>
      <c r="G2" s="154"/>
      <c r="H2" s="154"/>
      <c r="I2" s="205" t="s">
        <v>1</v>
      </c>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7"/>
    </row>
    <row r="3" spans="1:57" s="333" customFormat="1" ht="15" thickBot="1" x14ac:dyDescent="0.3">
      <c r="A3" s="189"/>
      <c r="B3" s="190"/>
      <c r="C3" s="190"/>
      <c r="D3" s="190"/>
      <c r="E3" s="190"/>
      <c r="F3" s="190"/>
      <c r="G3" s="190"/>
      <c r="H3" s="190"/>
      <c r="I3" s="191" t="s">
        <v>2</v>
      </c>
      <c r="J3" s="192"/>
      <c r="K3" s="192"/>
      <c r="L3" s="192"/>
      <c r="M3" s="192"/>
      <c r="N3" s="192"/>
      <c r="O3" s="192"/>
      <c r="P3" s="192"/>
      <c r="Q3" s="192"/>
      <c r="R3" s="192"/>
      <c r="S3" s="192"/>
      <c r="T3" s="192"/>
      <c r="U3" s="192"/>
      <c r="V3" s="192"/>
      <c r="W3" s="192"/>
      <c r="X3" s="192"/>
      <c r="Y3" s="192"/>
      <c r="Z3" s="192"/>
      <c r="AA3" s="192"/>
      <c r="AB3" s="192"/>
      <c r="AC3" s="192"/>
      <c r="AD3" s="192"/>
      <c r="AE3" s="192"/>
      <c r="AF3" s="192"/>
      <c r="AG3" s="193"/>
      <c r="AH3" s="191" t="s">
        <v>3</v>
      </c>
      <c r="AI3" s="192"/>
      <c r="AJ3" s="192"/>
      <c r="AK3" s="193"/>
    </row>
    <row r="4" spans="1:57" s="321" customFormat="1" ht="15.75" thickTop="1" x14ac:dyDescent="0.25">
      <c r="A4" s="194" t="s">
        <v>71</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row>
    <row r="5" spans="1:57" s="321" customFormat="1" ht="15" x14ac:dyDescent="0.25">
      <c r="A5" s="194" t="s">
        <v>6</v>
      </c>
      <c r="B5" s="194"/>
      <c r="C5" s="194"/>
      <c r="D5" s="194"/>
      <c r="E5" s="194"/>
      <c r="F5" s="194"/>
      <c r="G5" s="194"/>
      <c r="H5" s="194"/>
      <c r="I5" s="195" t="s">
        <v>72</v>
      </c>
      <c r="J5" s="195"/>
      <c r="K5" s="195"/>
      <c r="L5" s="195"/>
      <c r="M5" s="195"/>
      <c r="N5" s="195"/>
      <c r="O5" s="195"/>
      <c r="P5" s="195" t="s">
        <v>73</v>
      </c>
      <c r="Q5" s="195"/>
      <c r="R5" s="195"/>
      <c r="S5" s="195"/>
      <c r="T5" s="195"/>
      <c r="U5" s="195"/>
      <c r="V5" s="195"/>
      <c r="W5" s="195"/>
      <c r="X5" s="195"/>
      <c r="Y5" s="195" t="s">
        <v>74</v>
      </c>
      <c r="Z5" s="195"/>
      <c r="AA5" s="195"/>
      <c r="AB5" s="195"/>
      <c r="AC5" s="195"/>
      <c r="AD5" s="195"/>
      <c r="AE5" s="195"/>
      <c r="AF5" s="195" t="s">
        <v>11</v>
      </c>
      <c r="AG5" s="195"/>
      <c r="AH5" s="195"/>
      <c r="AI5" s="195"/>
      <c r="AJ5" s="197" t="s">
        <v>662</v>
      </c>
      <c r="AK5" s="197"/>
      <c r="AL5" s="319"/>
      <c r="AM5" s="319"/>
      <c r="AN5" s="319"/>
      <c r="AO5" s="319"/>
      <c r="AP5" s="319"/>
      <c r="AQ5" s="319"/>
      <c r="AR5" s="319"/>
      <c r="AS5" s="319"/>
      <c r="AT5" s="319"/>
    </row>
    <row r="6" spans="1:57" s="321" customFormat="1" ht="42" customHeight="1" x14ac:dyDescent="0.25">
      <c r="A6" s="199" t="s">
        <v>75</v>
      </c>
      <c r="B6" s="196" t="s">
        <v>5</v>
      </c>
      <c r="C6" s="196" t="s">
        <v>76</v>
      </c>
      <c r="D6" s="198" t="s">
        <v>77</v>
      </c>
      <c r="E6" s="198"/>
      <c r="F6" s="196" t="s">
        <v>13</v>
      </c>
      <c r="G6" s="196" t="s">
        <v>78</v>
      </c>
      <c r="H6" s="196" t="s">
        <v>79</v>
      </c>
      <c r="I6" s="196" t="s">
        <v>80</v>
      </c>
      <c r="J6" s="196" t="s">
        <v>81</v>
      </c>
      <c r="K6" s="196" t="s">
        <v>82</v>
      </c>
      <c r="L6" s="198" t="s">
        <v>83</v>
      </c>
      <c r="M6" s="196" t="s">
        <v>84</v>
      </c>
      <c r="N6" s="196" t="s">
        <v>81</v>
      </c>
      <c r="O6" s="196" t="s">
        <v>85</v>
      </c>
      <c r="P6" s="199" t="s">
        <v>86</v>
      </c>
      <c r="Q6" s="198" t="s">
        <v>87</v>
      </c>
      <c r="R6" s="198" t="s">
        <v>88</v>
      </c>
      <c r="S6" s="198" t="s">
        <v>89</v>
      </c>
      <c r="T6" s="198"/>
      <c r="U6" s="198"/>
      <c r="V6" s="198"/>
      <c r="W6" s="198"/>
      <c r="X6" s="198"/>
      <c r="Y6" s="199" t="s">
        <v>90</v>
      </c>
      <c r="Z6" s="199" t="s">
        <v>91</v>
      </c>
      <c r="AA6" s="199" t="s">
        <v>81</v>
      </c>
      <c r="AB6" s="199" t="s">
        <v>92</v>
      </c>
      <c r="AC6" s="199" t="s">
        <v>81</v>
      </c>
      <c r="AD6" s="199" t="s">
        <v>93</v>
      </c>
      <c r="AE6" s="199" t="s">
        <v>94</v>
      </c>
      <c r="AF6" s="198" t="s">
        <v>23</v>
      </c>
      <c r="AG6" s="198" t="s">
        <v>24</v>
      </c>
      <c r="AH6" s="198" t="s">
        <v>95</v>
      </c>
      <c r="AI6" s="196" t="s">
        <v>26</v>
      </c>
      <c r="AJ6" s="197"/>
      <c r="AK6" s="197"/>
      <c r="AL6" s="319"/>
      <c r="AM6" s="319"/>
      <c r="AN6" s="319"/>
      <c r="AO6" s="319"/>
      <c r="AP6" s="319"/>
      <c r="AQ6" s="319"/>
      <c r="AR6" s="319"/>
      <c r="AS6" s="319"/>
      <c r="AT6" s="319"/>
    </row>
    <row r="7" spans="1:57" s="321" customFormat="1" ht="27" customHeight="1" x14ac:dyDescent="0.25">
      <c r="A7" s="199"/>
      <c r="B7" s="196"/>
      <c r="C7" s="196"/>
      <c r="D7" s="198"/>
      <c r="E7" s="198"/>
      <c r="F7" s="196"/>
      <c r="G7" s="196"/>
      <c r="H7" s="196"/>
      <c r="I7" s="196"/>
      <c r="J7" s="196"/>
      <c r="K7" s="196"/>
      <c r="L7" s="198"/>
      <c r="M7" s="196"/>
      <c r="N7" s="196"/>
      <c r="O7" s="196"/>
      <c r="P7" s="199"/>
      <c r="Q7" s="198"/>
      <c r="R7" s="198"/>
      <c r="S7" s="199" t="s">
        <v>96</v>
      </c>
      <c r="T7" s="199" t="s">
        <v>97</v>
      </c>
      <c r="U7" s="199" t="s">
        <v>98</v>
      </c>
      <c r="V7" s="199" t="s">
        <v>99</v>
      </c>
      <c r="W7" s="199" t="s">
        <v>100</v>
      </c>
      <c r="X7" s="199" t="s">
        <v>101</v>
      </c>
      <c r="Y7" s="199"/>
      <c r="Z7" s="199"/>
      <c r="AA7" s="199"/>
      <c r="AB7" s="199"/>
      <c r="AC7" s="199"/>
      <c r="AD7" s="199"/>
      <c r="AE7" s="199"/>
      <c r="AF7" s="198"/>
      <c r="AG7" s="198"/>
      <c r="AH7" s="198"/>
      <c r="AI7" s="196"/>
      <c r="AJ7" s="200" t="s">
        <v>23</v>
      </c>
      <c r="AK7" s="200" t="s">
        <v>24</v>
      </c>
      <c r="AL7" s="319"/>
      <c r="AM7" s="319"/>
      <c r="AN7" s="319"/>
      <c r="AO7" s="319"/>
      <c r="AP7" s="319"/>
      <c r="AQ7" s="319"/>
      <c r="AR7" s="319"/>
      <c r="AS7" s="319"/>
      <c r="AT7" s="319"/>
    </row>
    <row r="8" spans="1:57" s="321" customFormat="1" ht="33" customHeight="1" x14ac:dyDescent="0.25">
      <c r="A8" s="199"/>
      <c r="B8" s="196"/>
      <c r="C8" s="196"/>
      <c r="D8" s="198"/>
      <c r="E8" s="198"/>
      <c r="F8" s="196"/>
      <c r="G8" s="196"/>
      <c r="H8" s="196"/>
      <c r="I8" s="196"/>
      <c r="J8" s="196"/>
      <c r="K8" s="196"/>
      <c r="L8" s="198"/>
      <c r="M8" s="196"/>
      <c r="N8" s="196"/>
      <c r="O8" s="196"/>
      <c r="P8" s="199"/>
      <c r="Q8" s="198"/>
      <c r="R8" s="198"/>
      <c r="S8" s="199"/>
      <c r="T8" s="199"/>
      <c r="U8" s="199"/>
      <c r="V8" s="199"/>
      <c r="W8" s="199"/>
      <c r="X8" s="199"/>
      <c r="Y8" s="199"/>
      <c r="Z8" s="199"/>
      <c r="AA8" s="199"/>
      <c r="AB8" s="199"/>
      <c r="AC8" s="199"/>
      <c r="AD8" s="199"/>
      <c r="AE8" s="199"/>
      <c r="AF8" s="198"/>
      <c r="AG8" s="198"/>
      <c r="AH8" s="198"/>
      <c r="AI8" s="196" t="s">
        <v>50</v>
      </c>
      <c r="AJ8" s="200"/>
      <c r="AK8" s="200"/>
      <c r="AL8" s="319"/>
      <c r="AM8" s="319"/>
      <c r="AN8" s="319"/>
      <c r="AO8" s="319"/>
      <c r="AP8" s="319"/>
      <c r="AQ8" s="319"/>
      <c r="AR8" s="319"/>
      <c r="AS8" s="319"/>
      <c r="AT8" s="319"/>
      <c r="AU8" s="319"/>
      <c r="AV8" s="319"/>
      <c r="AW8" s="319"/>
      <c r="AX8" s="319"/>
      <c r="AY8" s="319"/>
      <c r="AZ8" s="319"/>
      <c r="BA8" s="319"/>
      <c r="BB8" s="319"/>
      <c r="BC8" s="319"/>
      <c r="BD8" s="319"/>
      <c r="BE8" s="319"/>
    </row>
    <row r="9" spans="1:57" s="330" customFormat="1" ht="45" customHeight="1" x14ac:dyDescent="0.25">
      <c r="A9" s="199"/>
      <c r="B9" s="196"/>
      <c r="C9" s="196"/>
      <c r="D9" s="334" t="s">
        <v>102</v>
      </c>
      <c r="E9" s="334" t="s">
        <v>103</v>
      </c>
      <c r="F9" s="334" t="s">
        <v>33</v>
      </c>
      <c r="G9" s="196"/>
      <c r="H9" s="196"/>
      <c r="I9" s="196"/>
      <c r="J9" s="196"/>
      <c r="K9" s="196"/>
      <c r="L9" s="198"/>
      <c r="M9" s="196"/>
      <c r="N9" s="196"/>
      <c r="O9" s="196"/>
      <c r="P9" s="199"/>
      <c r="Q9" s="198"/>
      <c r="R9" s="198"/>
      <c r="S9" s="199"/>
      <c r="T9" s="199"/>
      <c r="U9" s="199"/>
      <c r="V9" s="199"/>
      <c r="W9" s="199"/>
      <c r="X9" s="199"/>
      <c r="Y9" s="199"/>
      <c r="Z9" s="199"/>
      <c r="AA9" s="199"/>
      <c r="AB9" s="199"/>
      <c r="AC9" s="199"/>
      <c r="AD9" s="199"/>
      <c r="AE9" s="199"/>
      <c r="AF9" s="198"/>
      <c r="AG9" s="198"/>
      <c r="AH9" s="198"/>
      <c r="AI9" s="196"/>
      <c r="AJ9" s="200"/>
      <c r="AK9" s="200"/>
    </row>
    <row r="10" spans="1:57" s="321" customFormat="1" ht="99.95" customHeight="1" x14ac:dyDescent="0.25">
      <c r="A10" s="154">
        <v>1</v>
      </c>
      <c r="B10" s="132" t="s">
        <v>51</v>
      </c>
      <c r="C10" s="117" t="s">
        <v>104</v>
      </c>
      <c r="D10" s="117" t="s">
        <v>105</v>
      </c>
      <c r="E10" s="117" t="s">
        <v>106</v>
      </c>
      <c r="F10" s="117" t="s">
        <v>107</v>
      </c>
      <c r="G10" s="117" t="s">
        <v>108</v>
      </c>
      <c r="H10" s="133">
        <v>240</v>
      </c>
      <c r="I10" s="134" t="s">
        <v>313</v>
      </c>
      <c r="J10" s="135">
        <v>0.6</v>
      </c>
      <c r="K10" s="161" t="s">
        <v>109</v>
      </c>
      <c r="L10" s="135" t="s">
        <v>109</v>
      </c>
      <c r="M10" s="134" t="s">
        <v>327</v>
      </c>
      <c r="N10" s="135">
        <v>0.8</v>
      </c>
      <c r="O10" s="150" t="s">
        <v>311</v>
      </c>
      <c r="P10" s="24">
        <v>1</v>
      </c>
      <c r="Q10" s="328" t="s">
        <v>567</v>
      </c>
      <c r="R10" s="25" t="s">
        <v>167</v>
      </c>
      <c r="S10" s="23" t="s">
        <v>56</v>
      </c>
      <c r="T10" s="23" t="s">
        <v>110</v>
      </c>
      <c r="U10" s="26" t="s">
        <v>312</v>
      </c>
      <c r="V10" s="23" t="s">
        <v>111</v>
      </c>
      <c r="W10" s="23" t="s">
        <v>112</v>
      </c>
      <c r="X10" s="23" t="s">
        <v>113</v>
      </c>
      <c r="Y10" s="27">
        <v>0.36</v>
      </c>
      <c r="Z10" s="28" t="s">
        <v>318</v>
      </c>
      <c r="AA10" s="26">
        <v>0.36</v>
      </c>
      <c r="AB10" s="28" t="s">
        <v>327</v>
      </c>
      <c r="AC10" s="26">
        <v>0.8</v>
      </c>
      <c r="AD10" s="29" t="s">
        <v>311</v>
      </c>
      <c r="AE10" s="130" t="s">
        <v>62</v>
      </c>
      <c r="AF10" s="131" t="s">
        <v>114</v>
      </c>
      <c r="AG10" s="117" t="s">
        <v>64</v>
      </c>
      <c r="AH10" s="116">
        <v>45291</v>
      </c>
      <c r="AI10" s="117" t="s">
        <v>115</v>
      </c>
      <c r="AJ10" s="117" t="s">
        <v>116</v>
      </c>
      <c r="AK10" s="117" t="s">
        <v>64</v>
      </c>
      <c r="AL10" s="319"/>
      <c r="AM10" s="319"/>
      <c r="AN10" s="319"/>
      <c r="AO10" s="319"/>
      <c r="AP10" s="319"/>
      <c r="AQ10" s="319"/>
      <c r="AR10" s="319"/>
      <c r="AS10" s="319"/>
      <c r="AT10" s="319"/>
      <c r="AU10" s="319"/>
      <c r="AV10" s="319"/>
      <c r="AW10" s="319"/>
      <c r="AX10" s="319"/>
      <c r="AY10" s="319"/>
      <c r="AZ10" s="319"/>
      <c r="BA10" s="319"/>
      <c r="BB10" s="319"/>
    </row>
    <row r="11" spans="1:57" s="321" customFormat="1" ht="30" customHeight="1" x14ac:dyDescent="0.25">
      <c r="A11" s="154"/>
      <c r="B11" s="132"/>
      <c r="C11" s="117"/>
      <c r="D11" s="117"/>
      <c r="E11" s="117"/>
      <c r="F11" s="117"/>
      <c r="G11" s="117"/>
      <c r="H11" s="133"/>
      <c r="I11" s="134"/>
      <c r="J11" s="135"/>
      <c r="K11" s="161"/>
      <c r="L11" s="135">
        <v>0</v>
      </c>
      <c r="M11" s="134"/>
      <c r="N11" s="135"/>
      <c r="O11" s="150"/>
      <c r="P11" s="149">
        <v>2</v>
      </c>
      <c r="Q11" s="117" t="s">
        <v>568</v>
      </c>
      <c r="R11" s="147" t="s">
        <v>167</v>
      </c>
      <c r="S11" s="130" t="s">
        <v>56</v>
      </c>
      <c r="T11" s="130" t="s">
        <v>110</v>
      </c>
      <c r="U11" s="120" t="s">
        <v>312</v>
      </c>
      <c r="V11" s="130" t="s">
        <v>111</v>
      </c>
      <c r="W11" s="130" t="s">
        <v>117</v>
      </c>
      <c r="X11" s="130" t="s">
        <v>113</v>
      </c>
      <c r="Y11" s="118">
        <v>0.216</v>
      </c>
      <c r="Z11" s="119" t="s">
        <v>318</v>
      </c>
      <c r="AA11" s="120">
        <v>0.216</v>
      </c>
      <c r="AB11" s="119" t="s">
        <v>327</v>
      </c>
      <c r="AC11" s="120">
        <v>0.8</v>
      </c>
      <c r="AD11" s="148" t="s">
        <v>311</v>
      </c>
      <c r="AE11" s="130"/>
      <c r="AF11" s="131"/>
      <c r="AG11" s="117"/>
      <c r="AH11" s="116"/>
      <c r="AI11" s="117"/>
      <c r="AJ11" s="117"/>
      <c r="AK11" s="117"/>
      <c r="AL11" s="319"/>
      <c r="AM11" s="319"/>
      <c r="AN11" s="319"/>
      <c r="AO11" s="319"/>
      <c r="AP11" s="319"/>
      <c r="AQ11" s="319"/>
      <c r="AR11" s="319"/>
      <c r="AS11" s="319"/>
      <c r="AT11" s="319"/>
      <c r="AU11" s="319"/>
      <c r="AV11" s="319"/>
      <c r="AW11" s="319"/>
      <c r="AX11" s="319"/>
      <c r="AY11" s="319"/>
      <c r="AZ11" s="319"/>
      <c r="BA11" s="319"/>
      <c r="BB11" s="319"/>
    </row>
    <row r="12" spans="1:57" s="321" customFormat="1" ht="30" customHeight="1" x14ac:dyDescent="0.25">
      <c r="A12" s="154"/>
      <c r="B12" s="132"/>
      <c r="C12" s="117"/>
      <c r="D12" s="117"/>
      <c r="E12" s="117"/>
      <c r="F12" s="117"/>
      <c r="G12" s="117"/>
      <c r="H12" s="133"/>
      <c r="I12" s="134"/>
      <c r="J12" s="135"/>
      <c r="K12" s="161"/>
      <c r="L12" s="135">
        <v>0</v>
      </c>
      <c r="M12" s="134"/>
      <c r="N12" s="135"/>
      <c r="O12" s="150"/>
      <c r="P12" s="149"/>
      <c r="Q12" s="117"/>
      <c r="R12" s="147"/>
      <c r="S12" s="130"/>
      <c r="T12" s="130"/>
      <c r="U12" s="120"/>
      <c r="V12" s="130"/>
      <c r="W12" s="130"/>
      <c r="X12" s="130"/>
      <c r="Y12" s="118"/>
      <c r="Z12" s="119"/>
      <c r="AA12" s="120"/>
      <c r="AB12" s="119"/>
      <c r="AC12" s="120"/>
      <c r="AD12" s="148"/>
      <c r="AE12" s="130"/>
      <c r="AF12" s="131"/>
      <c r="AG12" s="117"/>
      <c r="AH12" s="116"/>
      <c r="AI12" s="117"/>
      <c r="AJ12" s="117"/>
      <c r="AK12" s="117"/>
      <c r="AL12" s="319"/>
      <c r="AM12" s="319"/>
      <c r="AN12" s="319"/>
      <c r="AO12" s="319"/>
      <c r="AP12" s="319"/>
      <c r="AQ12" s="319"/>
      <c r="AR12" s="319"/>
      <c r="AS12" s="319"/>
      <c r="AT12" s="319"/>
      <c r="AU12" s="319"/>
      <c r="AV12" s="319"/>
      <c r="AW12" s="319"/>
      <c r="AX12" s="319"/>
      <c r="AY12" s="319"/>
      <c r="AZ12" s="319"/>
      <c r="BA12" s="319"/>
      <c r="BB12" s="319"/>
    </row>
    <row r="13" spans="1:57" s="321" customFormat="1" ht="30" customHeight="1" x14ac:dyDescent="0.25">
      <c r="A13" s="154"/>
      <c r="B13" s="132"/>
      <c r="C13" s="117"/>
      <c r="D13" s="117"/>
      <c r="E13" s="117"/>
      <c r="F13" s="117"/>
      <c r="G13" s="117"/>
      <c r="H13" s="133"/>
      <c r="I13" s="134"/>
      <c r="J13" s="135"/>
      <c r="K13" s="161"/>
      <c r="L13" s="135"/>
      <c r="M13" s="134"/>
      <c r="N13" s="135"/>
      <c r="O13" s="150"/>
      <c r="P13" s="149"/>
      <c r="Q13" s="117"/>
      <c r="R13" s="147"/>
      <c r="S13" s="130"/>
      <c r="T13" s="130"/>
      <c r="U13" s="120"/>
      <c r="V13" s="130"/>
      <c r="W13" s="130"/>
      <c r="X13" s="130"/>
      <c r="Y13" s="118"/>
      <c r="Z13" s="119"/>
      <c r="AA13" s="120"/>
      <c r="AB13" s="119"/>
      <c r="AC13" s="120"/>
      <c r="AD13" s="148"/>
      <c r="AE13" s="130"/>
      <c r="AF13" s="131"/>
      <c r="AG13" s="117"/>
      <c r="AH13" s="116"/>
      <c r="AI13" s="117"/>
      <c r="AJ13" s="117"/>
      <c r="AK13" s="117"/>
      <c r="AL13" s="319"/>
      <c r="AM13" s="319"/>
      <c r="AN13" s="319"/>
      <c r="AO13" s="319"/>
      <c r="AP13" s="319"/>
      <c r="AQ13" s="319"/>
      <c r="AR13" s="319"/>
      <c r="AS13" s="319"/>
      <c r="AT13" s="319"/>
      <c r="AU13" s="319"/>
      <c r="AV13" s="319"/>
      <c r="AW13" s="319"/>
      <c r="AX13" s="319"/>
      <c r="AY13" s="319"/>
      <c r="AZ13" s="319"/>
      <c r="BA13" s="319"/>
      <c r="BB13" s="319"/>
    </row>
    <row r="14" spans="1:57" s="321" customFormat="1" ht="30" customHeight="1" x14ac:dyDescent="0.25">
      <c r="A14" s="154"/>
      <c r="B14" s="132"/>
      <c r="C14" s="117"/>
      <c r="D14" s="117"/>
      <c r="E14" s="117"/>
      <c r="F14" s="117"/>
      <c r="G14" s="117"/>
      <c r="H14" s="133"/>
      <c r="I14" s="134"/>
      <c r="J14" s="135"/>
      <c r="K14" s="161"/>
      <c r="L14" s="135"/>
      <c r="M14" s="134"/>
      <c r="N14" s="135"/>
      <c r="O14" s="150"/>
      <c r="P14" s="149"/>
      <c r="Q14" s="117"/>
      <c r="R14" s="147"/>
      <c r="S14" s="130"/>
      <c r="T14" s="130"/>
      <c r="U14" s="120"/>
      <c r="V14" s="130"/>
      <c r="W14" s="130"/>
      <c r="X14" s="130"/>
      <c r="Y14" s="118"/>
      <c r="Z14" s="119"/>
      <c r="AA14" s="120"/>
      <c r="AB14" s="119"/>
      <c r="AC14" s="120"/>
      <c r="AD14" s="148"/>
      <c r="AE14" s="130"/>
      <c r="AF14" s="131"/>
      <c r="AG14" s="117"/>
      <c r="AH14" s="116"/>
      <c r="AI14" s="117"/>
      <c r="AJ14" s="117"/>
      <c r="AK14" s="117"/>
      <c r="AL14" s="319"/>
      <c r="AM14" s="319"/>
      <c r="AN14" s="319"/>
      <c r="AO14" s="319"/>
      <c r="AP14" s="319"/>
      <c r="AQ14" s="319"/>
      <c r="AR14" s="319"/>
      <c r="AS14" s="319"/>
      <c r="AT14" s="319"/>
      <c r="AU14" s="319"/>
      <c r="AV14" s="319"/>
      <c r="AW14" s="319"/>
      <c r="AX14" s="319"/>
      <c r="AY14" s="319"/>
      <c r="AZ14" s="319"/>
      <c r="BA14" s="319"/>
      <c r="BB14" s="319"/>
    </row>
    <row r="15" spans="1:57" s="321" customFormat="1" ht="30" customHeight="1" x14ac:dyDescent="0.25">
      <c r="A15" s="154"/>
      <c r="B15" s="132"/>
      <c r="C15" s="117"/>
      <c r="D15" s="117"/>
      <c r="E15" s="117"/>
      <c r="F15" s="117"/>
      <c r="G15" s="117"/>
      <c r="H15" s="133"/>
      <c r="I15" s="134"/>
      <c r="J15" s="135"/>
      <c r="K15" s="161"/>
      <c r="L15" s="135">
        <v>0</v>
      </c>
      <c r="M15" s="134"/>
      <c r="N15" s="135"/>
      <c r="O15" s="150"/>
      <c r="P15" s="149"/>
      <c r="Q15" s="117"/>
      <c r="R15" s="147"/>
      <c r="S15" s="130"/>
      <c r="T15" s="130"/>
      <c r="U15" s="120"/>
      <c r="V15" s="130"/>
      <c r="W15" s="130"/>
      <c r="X15" s="130"/>
      <c r="Y15" s="118"/>
      <c r="Z15" s="119"/>
      <c r="AA15" s="120"/>
      <c r="AB15" s="119"/>
      <c r="AC15" s="120"/>
      <c r="AD15" s="148"/>
      <c r="AE15" s="130"/>
      <c r="AF15" s="131"/>
      <c r="AG15" s="117"/>
      <c r="AH15" s="116"/>
      <c r="AI15" s="117"/>
      <c r="AJ15" s="117"/>
      <c r="AK15" s="117"/>
      <c r="AL15" s="319"/>
      <c r="AM15" s="319"/>
      <c r="AN15" s="319"/>
      <c r="AO15" s="319"/>
      <c r="AP15" s="319"/>
      <c r="AQ15" s="319"/>
      <c r="AR15" s="319"/>
      <c r="AS15" s="319"/>
      <c r="AT15" s="319"/>
      <c r="AU15" s="319"/>
      <c r="AV15" s="319"/>
      <c r="AW15" s="319"/>
      <c r="AX15" s="319"/>
      <c r="AY15" s="319"/>
      <c r="AZ15" s="319"/>
      <c r="BA15" s="319"/>
      <c r="BB15" s="319"/>
    </row>
    <row r="16" spans="1:57" s="321" customFormat="1" ht="110.1" customHeight="1" x14ac:dyDescent="0.25">
      <c r="A16" s="154">
        <v>2</v>
      </c>
      <c r="B16" s="163" t="s">
        <v>51</v>
      </c>
      <c r="C16" s="169" t="s">
        <v>118</v>
      </c>
      <c r="D16" s="169" t="s">
        <v>119</v>
      </c>
      <c r="E16" s="169" t="s">
        <v>120</v>
      </c>
      <c r="F16" s="169" t="s">
        <v>121</v>
      </c>
      <c r="G16" s="169" t="s">
        <v>108</v>
      </c>
      <c r="H16" s="169">
        <v>240</v>
      </c>
      <c r="I16" s="141" t="s">
        <v>313</v>
      </c>
      <c r="J16" s="139">
        <v>0.6</v>
      </c>
      <c r="K16" s="137" t="s">
        <v>109</v>
      </c>
      <c r="L16" s="139" t="s">
        <v>109</v>
      </c>
      <c r="M16" s="141" t="s">
        <v>327</v>
      </c>
      <c r="N16" s="139">
        <v>0.8</v>
      </c>
      <c r="O16" s="150" t="s">
        <v>311</v>
      </c>
      <c r="P16" s="321">
        <v>1</v>
      </c>
      <c r="Q16" s="320" t="s">
        <v>569</v>
      </c>
      <c r="R16" s="317" t="s">
        <v>167</v>
      </c>
      <c r="S16" s="31" t="s">
        <v>56</v>
      </c>
      <c r="T16" s="31" t="s">
        <v>110</v>
      </c>
      <c r="U16" s="30" t="s">
        <v>312</v>
      </c>
      <c r="V16" s="31" t="s">
        <v>111</v>
      </c>
      <c r="W16" s="31" t="s">
        <v>117</v>
      </c>
      <c r="X16" s="31" t="s">
        <v>113</v>
      </c>
      <c r="Y16" s="32">
        <v>0.36</v>
      </c>
      <c r="Z16" s="33" t="s">
        <v>318</v>
      </c>
      <c r="AA16" s="30">
        <v>0.36</v>
      </c>
      <c r="AB16" s="33" t="s">
        <v>327</v>
      </c>
      <c r="AC16" s="30">
        <v>0.8</v>
      </c>
      <c r="AD16" s="29" t="s">
        <v>311</v>
      </c>
      <c r="AE16" s="176" t="s">
        <v>62</v>
      </c>
      <c r="AF16" s="154" t="s">
        <v>122</v>
      </c>
      <c r="AG16" s="154" t="s">
        <v>64</v>
      </c>
      <c r="AH16" s="155">
        <v>45291</v>
      </c>
      <c r="AI16" s="154" t="s">
        <v>123</v>
      </c>
      <c r="AJ16" s="169" t="s">
        <v>116</v>
      </c>
      <c r="AK16" s="169" t="s">
        <v>64</v>
      </c>
      <c r="AL16" s="319"/>
      <c r="AM16" s="319"/>
      <c r="AN16" s="319"/>
      <c r="AO16" s="319"/>
      <c r="AP16" s="319"/>
      <c r="AQ16" s="319"/>
      <c r="AR16" s="319"/>
      <c r="AS16" s="319"/>
      <c r="AT16" s="319"/>
      <c r="AU16" s="319"/>
      <c r="AV16" s="319"/>
      <c r="AW16" s="319"/>
      <c r="AX16" s="319"/>
      <c r="AY16" s="319"/>
      <c r="AZ16" s="319"/>
      <c r="BA16" s="319"/>
      <c r="BB16" s="319"/>
    </row>
    <row r="17" spans="1:54" s="321" customFormat="1" ht="37.5" customHeight="1" x14ac:dyDescent="0.25">
      <c r="A17" s="154"/>
      <c r="B17" s="163"/>
      <c r="C17" s="169"/>
      <c r="D17" s="169"/>
      <c r="E17" s="169"/>
      <c r="F17" s="169"/>
      <c r="G17" s="169"/>
      <c r="H17" s="169"/>
      <c r="I17" s="141"/>
      <c r="J17" s="139"/>
      <c r="K17" s="137"/>
      <c r="L17" s="139">
        <v>0</v>
      </c>
      <c r="M17" s="141"/>
      <c r="N17" s="139"/>
      <c r="O17" s="150"/>
      <c r="P17" s="154">
        <v>2</v>
      </c>
      <c r="Q17" s="169" t="s">
        <v>570</v>
      </c>
      <c r="R17" s="178" t="s">
        <v>167</v>
      </c>
      <c r="S17" s="176" t="s">
        <v>124</v>
      </c>
      <c r="T17" s="176" t="s">
        <v>110</v>
      </c>
      <c r="U17" s="139" t="s">
        <v>539</v>
      </c>
      <c r="V17" s="176" t="s">
        <v>111</v>
      </c>
      <c r="W17" s="176" t="s">
        <v>117</v>
      </c>
      <c r="X17" s="176" t="s">
        <v>113</v>
      </c>
      <c r="Y17" s="177">
        <v>0.252</v>
      </c>
      <c r="Z17" s="175" t="s">
        <v>318</v>
      </c>
      <c r="AA17" s="139">
        <v>0.252</v>
      </c>
      <c r="AB17" s="175" t="s">
        <v>327</v>
      </c>
      <c r="AC17" s="139">
        <v>0.8</v>
      </c>
      <c r="AD17" s="148" t="s">
        <v>311</v>
      </c>
      <c r="AE17" s="176"/>
      <c r="AF17" s="154"/>
      <c r="AG17" s="154"/>
      <c r="AH17" s="155"/>
      <c r="AI17" s="154"/>
      <c r="AJ17" s="169"/>
      <c r="AK17" s="169"/>
      <c r="AL17" s="319"/>
      <c r="AM17" s="319"/>
      <c r="AN17" s="319"/>
      <c r="AO17" s="319"/>
      <c r="AP17" s="319"/>
      <c r="AQ17" s="319"/>
      <c r="AR17" s="319"/>
      <c r="AS17" s="319"/>
      <c r="AT17" s="319"/>
      <c r="AU17" s="319"/>
      <c r="AV17" s="319"/>
      <c r="AW17" s="319"/>
      <c r="AX17" s="319"/>
      <c r="AY17" s="319"/>
      <c r="AZ17" s="319"/>
      <c r="BA17" s="319"/>
      <c r="BB17" s="319"/>
    </row>
    <row r="18" spans="1:54" s="321" customFormat="1" ht="14.25" customHeight="1" x14ac:dyDescent="0.25">
      <c r="A18" s="154"/>
      <c r="B18" s="163"/>
      <c r="C18" s="169"/>
      <c r="D18" s="169"/>
      <c r="E18" s="169"/>
      <c r="F18" s="169"/>
      <c r="G18" s="169"/>
      <c r="H18" s="169"/>
      <c r="I18" s="141"/>
      <c r="J18" s="139"/>
      <c r="K18" s="137"/>
      <c r="L18" s="139">
        <v>0</v>
      </c>
      <c r="M18" s="141"/>
      <c r="N18" s="139"/>
      <c r="O18" s="150"/>
      <c r="P18" s="154"/>
      <c r="Q18" s="169"/>
      <c r="R18" s="178"/>
      <c r="S18" s="176"/>
      <c r="T18" s="176"/>
      <c r="U18" s="139"/>
      <c r="V18" s="176"/>
      <c r="W18" s="176"/>
      <c r="X18" s="176"/>
      <c r="Y18" s="177"/>
      <c r="Z18" s="175"/>
      <c r="AA18" s="139"/>
      <c r="AB18" s="175"/>
      <c r="AC18" s="139"/>
      <c r="AD18" s="148"/>
      <c r="AE18" s="176"/>
      <c r="AF18" s="154"/>
      <c r="AG18" s="154"/>
      <c r="AH18" s="155"/>
      <c r="AI18" s="154"/>
      <c r="AJ18" s="169"/>
      <c r="AK18" s="169"/>
      <c r="AL18" s="319"/>
      <c r="AM18" s="319"/>
      <c r="AN18" s="319"/>
      <c r="AO18" s="319"/>
      <c r="AP18" s="319"/>
      <c r="AQ18" s="319"/>
      <c r="AR18" s="319"/>
      <c r="AS18" s="319"/>
      <c r="AT18" s="319"/>
      <c r="AU18" s="319"/>
      <c r="AV18" s="319"/>
      <c r="AW18" s="319"/>
      <c r="AX18" s="319"/>
      <c r="AY18" s="319"/>
      <c r="AZ18" s="319"/>
      <c r="BA18" s="319"/>
      <c r="BB18" s="319"/>
    </row>
    <row r="19" spans="1:54" s="321" customFormat="1" ht="14.25" customHeight="1" x14ac:dyDescent="0.25">
      <c r="A19" s="154"/>
      <c r="B19" s="163"/>
      <c r="C19" s="169"/>
      <c r="D19" s="169"/>
      <c r="E19" s="169"/>
      <c r="F19" s="169"/>
      <c r="G19" s="169"/>
      <c r="H19" s="169"/>
      <c r="I19" s="141"/>
      <c r="J19" s="139"/>
      <c r="K19" s="137"/>
      <c r="L19" s="139"/>
      <c r="M19" s="141"/>
      <c r="N19" s="139"/>
      <c r="O19" s="150"/>
      <c r="P19" s="154"/>
      <c r="Q19" s="169"/>
      <c r="R19" s="178"/>
      <c r="S19" s="176"/>
      <c r="T19" s="176"/>
      <c r="U19" s="139"/>
      <c r="V19" s="176"/>
      <c r="W19" s="176"/>
      <c r="X19" s="176"/>
      <c r="Y19" s="177"/>
      <c r="Z19" s="175"/>
      <c r="AA19" s="139"/>
      <c r="AB19" s="175"/>
      <c r="AC19" s="139"/>
      <c r="AD19" s="148"/>
      <c r="AE19" s="176"/>
      <c r="AF19" s="154"/>
      <c r="AG19" s="154"/>
      <c r="AH19" s="155"/>
      <c r="AI19" s="154"/>
      <c r="AJ19" s="169"/>
      <c r="AK19" s="169"/>
      <c r="AL19" s="319"/>
      <c r="AM19" s="319"/>
      <c r="AN19" s="319"/>
      <c r="AO19" s="319"/>
      <c r="AP19" s="319"/>
      <c r="AQ19" s="319"/>
      <c r="AR19" s="319"/>
      <c r="AS19" s="319"/>
      <c r="AT19" s="319"/>
      <c r="AU19" s="319"/>
      <c r="AV19" s="319"/>
      <c r="AW19" s="319"/>
      <c r="AX19" s="319"/>
      <c r="AY19" s="319"/>
      <c r="AZ19" s="319"/>
      <c r="BA19" s="319"/>
      <c r="BB19" s="319"/>
    </row>
    <row r="20" spans="1:54" s="321" customFormat="1" ht="14.25" customHeight="1" x14ac:dyDescent="0.25">
      <c r="A20" s="154"/>
      <c r="B20" s="163"/>
      <c r="C20" s="169"/>
      <c r="D20" s="169"/>
      <c r="E20" s="169"/>
      <c r="F20" s="169"/>
      <c r="G20" s="169"/>
      <c r="H20" s="169"/>
      <c r="I20" s="141"/>
      <c r="J20" s="139"/>
      <c r="K20" s="137"/>
      <c r="L20" s="139"/>
      <c r="M20" s="141"/>
      <c r="N20" s="139"/>
      <c r="O20" s="150"/>
      <c r="P20" s="154"/>
      <c r="Q20" s="169"/>
      <c r="R20" s="178"/>
      <c r="S20" s="176"/>
      <c r="T20" s="176"/>
      <c r="U20" s="139"/>
      <c r="V20" s="176"/>
      <c r="W20" s="176"/>
      <c r="X20" s="176"/>
      <c r="Y20" s="177"/>
      <c r="Z20" s="175"/>
      <c r="AA20" s="139"/>
      <c r="AB20" s="175"/>
      <c r="AC20" s="139"/>
      <c r="AD20" s="148"/>
      <c r="AE20" s="176"/>
      <c r="AF20" s="154"/>
      <c r="AG20" s="154"/>
      <c r="AH20" s="155"/>
      <c r="AI20" s="154"/>
      <c r="AJ20" s="169"/>
      <c r="AK20" s="169"/>
      <c r="AL20" s="319"/>
      <c r="AM20" s="319"/>
      <c r="AN20" s="319"/>
      <c r="AO20" s="319"/>
      <c r="AP20" s="319"/>
      <c r="AQ20" s="319"/>
      <c r="AR20" s="319"/>
      <c r="AS20" s="319"/>
      <c r="AT20" s="319"/>
      <c r="AU20" s="319"/>
      <c r="AV20" s="319"/>
      <c r="AW20" s="319"/>
      <c r="AX20" s="319"/>
      <c r="AY20" s="319"/>
      <c r="AZ20" s="319"/>
      <c r="BA20" s="319"/>
      <c r="BB20" s="319"/>
    </row>
    <row r="21" spans="1:54" s="321" customFormat="1" ht="15" customHeight="1" x14ac:dyDescent="0.25">
      <c r="A21" s="154"/>
      <c r="B21" s="163"/>
      <c r="C21" s="169"/>
      <c r="D21" s="169"/>
      <c r="E21" s="169"/>
      <c r="F21" s="169"/>
      <c r="G21" s="169"/>
      <c r="H21" s="169"/>
      <c r="I21" s="141"/>
      <c r="J21" s="139"/>
      <c r="K21" s="137"/>
      <c r="L21" s="139">
        <v>0</v>
      </c>
      <c r="M21" s="141"/>
      <c r="N21" s="139"/>
      <c r="O21" s="150"/>
      <c r="P21" s="154"/>
      <c r="Q21" s="169"/>
      <c r="R21" s="178"/>
      <c r="S21" s="176"/>
      <c r="T21" s="176"/>
      <c r="U21" s="139"/>
      <c r="V21" s="176"/>
      <c r="W21" s="176"/>
      <c r="X21" s="176"/>
      <c r="Y21" s="177"/>
      <c r="Z21" s="175"/>
      <c r="AA21" s="139"/>
      <c r="AB21" s="175"/>
      <c r="AC21" s="139"/>
      <c r="AD21" s="148"/>
      <c r="AE21" s="176"/>
      <c r="AF21" s="154"/>
      <c r="AG21" s="154"/>
      <c r="AH21" s="155"/>
      <c r="AI21" s="154"/>
      <c r="AJ21" s="169"/>
      <c r="AK21" s="169"/>
      <c r="AL21" s="319"/>
      <c r="AM21" s="319"/>
      <c r="AN21" s="319"/>
      <c r="AO21" s="319"/>
      <c r="AP21" s="319"/>
      <c r="AQ21" s="319"/>
      <c r="AR21" s="319"/>
      <c r="AS21" s="319"/>
      <c r="AT21" s="319"/>
      <c r="AU21" s="319"/>
      <c r="AV21" s="319"/>
      <c r="AW21" s="319"/>
      <c r="AX21" s="319"/>
      <c r="AY21" s="319"/>
      <c r="AZ21" s="319"/>
      <c r="BA21" s="319"/>
      <c r="BB21" s="319"/>
    </row>
    <row r="22" spans="1:54" s="321" customFormat="1" ht="14.25" customHeight="1" x14ac:dyDescent="0.25">
      <c r="A22" s="154">
        <v>3</v>
      </c>
      <c r="B22" s="132" t="s">
        <v>125</v>
      </c>
      <c r="C22" s="117" t="s">
        <v>118</v>
      </c>
      <c r="D22" s="117" t="s">
        <v>126</v>
      </c>
      <c r="E22" s="117" t="s">
        <v>127</v>
      </c>
      <c r="F22" s="117" t="s">
        <v>128</v>
      </c>
      <c r="G22" s="117" t="s">
        <v>108</v>
      </c>
      <c r="H22" s="133">
        <v>3000</v>
      </c>
      <c r="I22" s="134" t="s">
        <v>562</v>
      </c>
      <c r="J22" s="135">
        <v>0.8</v>
      </c>
      <c r="K22" s="161" t="s">
        <v>109</v>
      </c>
      <c r="L22" s="135" t="s">
        <v>109</v>
      </c>
      <c r="M22" s="134" t="s">
        <v>327</v>
      </c>
      <c r="N22" s="135">
        <v>0.8</v>
      </c>
      <c r="O22" s="150" t="s">
        <v>311</v>
      </c>
      <c r="P22" s="149">
        <v>1</v>
      </c>
      <c r="Q22" s="117" t="s">
        <v>129</v>
      </c>
      <c r="R22" s="147" t="s">
        <v>167</v>
      </c>
      <c r="S22" s="130" t="s">
        <v>56</v>
      </c>
      <c r="T22" s="130" t="s">
        <v>110</v>
      </c>
      <c r="U22" s="120" t="s">
        <v>312</v>
      </c>
      <c r="V22" s="130" t="s">
        <v>111</v>
      </c>
      <c r="W22" s="130" t="s">
        <v>117</v>
      </c>
      <c r="X22" s="130" t="s">
        <v>113</v>
      </c>
      <c r="Y22" s="118">
        <v>0.48</v>
      </c>
      <c r="Z22" s="119" t="s">
        <v>313</v>
      </c>
      <c r="AA22" s="120">
        <v>0.48</v>
      </c>
      <c r="AB22" s="119" t="s">
        <v>327</v>
      </c>
      <c r="AC22" s="120">
        <v>0.8</v>
      </c>
      <c r="AD22" s="148" t="s">
        <v>311</v>
      </c>
      <c r="AE22" s="130" t="s">
        <v>62</v>
      </c>
      <c r="AF22" s="131" t="s">
        <v>130</v>
      </c>
      <c r="AG22" s="117" t="s">
        <v>131</v>
      </c>
      <c r="AH22" s="116">
        <v>45291</v>
      </c>
      <c r="AI22" s="117" t="s">
        <v>132</v>
      </c>
      <c r="AJ22" s="117" t="s">
        <v>133</v>
      </c>
      <c r="AK22" s="117" t="s">
        <v>134</v>
      </c>
      <c r="AL22" s="319"/>
      <c r="AM22" s="319"/>
      <c r="AN22" s="319"/>
      <c r="AO22" s="319"/>
      <c r="AP22" s="319"/>
      <c r="AQ22" s="319"/>
      <c r="AR22" s="319"/>
      <c r="AS22" s="319"/>
      <c r="AT22" s="319"/>
      <c r="AU22" s="319"/>
      <c r="AV22" s="319"/>
      <c r="AW22" s="319"/>
      <c r="AX22" s="319"/>
      <c r="AY22" s="319"/>
      <c r="AZ22" s="319"/>
      <c r="BA22" s="319"/>
      <c r="BB22" s="319"/>
    </row>
    <row r="23" spans="1:54" s="321" customFormat="1" ht="14.25" customHeight="1" x14ac:dyDescent="0.25">
      <c r="A23" s="154"/>
      <c r="B23" s="132"/>
      <c r="C23" s="117"/>
      <c r="D23" s="117"/>
      <c r="E23" s="117"/>
      <c r="F23" s="117"/>
      <c r="G23" s="117"/>
      <c r="H23" s="133"/>
      <c r="I23" s="134"/>
      <c r="J23" s="135"/>
      <c r="K23" s="161"/>
      <c r="L23" s="135">
        <v>0</v>
      </c>
      <c r="M23" s="134"/>
      <c r="N23" s="135"/>
      <c r="O23" s="150"/>
      <c r="P23" s="149"/>
      <c r="Q23" s="117"/>
      <c r="R23" s="147"/>
      <c r="S23" s="130"/>
      <c r="T23" s="130"/>
      <c r="U23" s="120"/>
      <c r="V23" s="130"/>
      <c r="W23" s="130"/>
      <c r="X23" s="130"/>
      <c r="Y23" s="118"/>
      <c r="Z23" s="119"/>
      <c r="AA23" s="120"/>
      <c r="AB23" s="119"/>
      <c r="AC23" s="120"/>
      <c r="AD23" s="148"/>
      <c r="AE23" s="130"/>
      <c r="AF23" s="131"/>
      <c r="AG23" s="117"/>
      <c r="AH23" s="116"/>
      <c r="AI23" s="117"/>
      <c r="AJ23" s="117"/>
      <c r="AK23" s="117"/>
      <c r="AL23" s="319"/>
      <c r="AM23" s="319"/>
      <c r="AN23" s="319"/>
      <c r="AO23" s="319"/>
      <c r="AP23" s="319"/>
      <c r="AQ23" s="319"/>
      <c r="AR23" s="319"/>
      <c r="AS23" s="319"/>
      <c r="AT23" s="319"/>
      <c r="AU23" s="319"/>
      <c r="AV23" s="319"/>
      <c r="AW23" s="319"/>
      <c r="AX23" s="319"/>
      <c r="AY23" s="319"/>
      <c r="AZ23" s="319"/>
      <c r="BA23" s="319"/>
      <c r="BB23" s="319"/>
    </row>
    <row r="24" spans="1:54" s="321" customFormat="1" ht="14.25" customHeight="1" x14ac:dyDescent="0.25">
      <c r="A24" s="154"/>
      <c r="B24" s="132"/>
      <c r="C24" s="117"/>
      <c r="D24" s="117"/>
      <c r="E24" s="117"/>
      <c r="F24" s="117"/>
      <c r="G24" s="117"/>
      <c r="H24" s="133"/>
      <c r="I24" s="134"/>
      <c r="J24" s="135"/>
      <c r="K24" s="161"/>
      <c r="L24" s="135">
        <v>0</v>
      </c>
      <c r="M24" s="134"/>
      <c r="N24" s="135"/>
      <c r="O24" s="150"/>
      <c r="P24" s="149"/>
      <c r="Q24" s="117"/>
      <c r="R24" s="147"/>
      <c r="S24" s="130"/>
      <c r="T24" s="130"/>
      <c r="U24" s="120"/>
      <c r="V24" s="130"/>
      <c r="W24" s="130"/>
      <c r="X24" s="130"/>
      <c r="Y24" s="118"/>
      <c r="Z24" s="119"/>
      <c r="AA24" s="120"/>
      <c r="AB24" s="119"/>
      <c r="AC24" s="120"/>
      <c r="AD24" s="148"/>
      <c r="AE24" s="130"/>
      <c r="AF24" s="131"/>
      <c r="AG24" s="117"/>
      <c r="AH24" s="116"/>
      <c r="AI24" s="117"/>
      <c r="AJ24" s="117"/>
      <c r="AK24" s="117"/>
      <c r="AL24" s="319"/>
      <c r="AM24" s="319"/>
      <c r="AN24" s="319"/>
      <c r="AO24" s="319"/>
      <c r="AP24" s="319"/>
      <c r="AQ24" s="319"/>
      <c r="AR24" s="319"/>
      <c r="AS24" s="319"/>
      <c r="AT24" s="319"/>
      <c r="AU24" s="319"/>
      <c r="AV24" s="319"/>
      <c r="AW24" s="319"/>
      <c r="AX24" s="319"/>
      <c r="AY24" s="319"/>
      <c r="AZ24" s="319"/>
      <c r="BA24" s="319"/>
      <c r="BB24" s="319"/>
    </row>
    <row r="25" spans="1:54" s="321" customFormat="1" ht="14.25" customHeight="1" x14ac:dyDescent="0.25">
      <c r="A25" s="154"/>
      <c r="B25" s="132"/>
      <c r="C25" s="117"/>
      <c r="D25" s="117"/>
      <c r="E25" s="117"/>
      <c r="F25" s="117"/>
      <c r="G25" s="117"/>
      <c r="H25" s="133"/>
      <c r="I25" s="134"/>
      <c r="J25" s="135"/>
      <c r="K25" s="161"/>
      <c r="L25" s="135"/>
      <c r="M25" s="134"/>
      <c r="N25" s="135"/>
      <c r="O25" s="150"/>
      <c r="P25" s="149"/>
      <c r="Q25" s="117"/>
      <c r="R25" s="147"/>
      <c r="S25" s="130"/>
      <c r="T25" s="130"/>
      <c r="U25" s="120"/>
      <c r="V25" s="130"/>
      <c r="W25" s="130"/>
      <c r="X25" s="130"/>
      <c r="Y25" s="118"/>
      <c r="Z25" s="119"/>
      <c r="AA25" s="120"/>
      <c r="AB25" s="119"/>
      <c r="AC25" s="120"/>
      <c r="AD25" s="148"/>
      <c r="AE25" s="130"/>
      <c r="AF25" s="131"/>
      <c r="AG25" s="117"/>
      <c r="AH25" s="116"/>
      <c r="AI25" s="117"/>
      <c r="AJ25" s="117"/>
      <c r="AK25" s="117"/>
      <c r="AL25" s="319"/>
      <c r="AM25" s="319"/>
      <c r="AN25" s="319"/>
      <c r="AO25" s="319"/>
      <c r="AP25" s="319"/>
      <c r="AQ25" s="319"/>
      <c r="AR25" s="319"/>
      <c r="AS25" s="319"/>
      <c r="AT25" s="319"/>
      <c r="AU25" s="319"/>
      <c r="AV25" s="319"/>
      <c r="AW25" s="319"/>
      <c r="AX25" s="319"/>
      <c r="AY25" s="319"/>
      <c r="AZ25" s="319"/>
      <c r="BA25" s="319"/>
      <c r="BB25" s="319"/>
    </row>
    <row r="26" spans="1:54" s="321" customFormat="1" ht="14.25" customHeight="1" x14ac:dyDescent="0.25">
      <c r="A26" s="154"/>
      <c r="B26" s="132"/>
      <c r="C26" s="117"/>
      <c r="D26" s="117"/>
      <c r="E26" s="117"/>
      <c r="F26" s="117"/>
      <c r="G26" s="117"/>
      <c r="H26" s="133"/>
      <c r="I26" s="134"/>
      <c r="J26" s="135"/>
      <c r="K26" s="161"/>
      <c r="L26" s="135"/>
      <c r="M26" s="134"/>
      <c r="N26" s="135"/>
      <c r="O26" s="150"/>
      <c r="P26" s="149"/>
      <c r="Q26" s="117"/>
      <c r="R26" s="147"/>
      <c r="S26" s="130"/>
      <c r="T26" s="130"/>
      <c r="U26" s="120"/>
      <c r="V26" s="130"/>
      <c r="W26" s="130"/>
      <c r="X26" s="130"/>
      <c r="Y26" s="118"/>
      <c r="Z26" s="119"/>
      <c r="AA26" s="120"/>
      <c r="AB26" s="119"/>
      <c r="AC26" s="120"/>
      <c r="AD26" s="148"/>
      <c r="AE26" s="130"/>
      <c r="AF26" s="131"/>
      <c r="AG26" s="117"/>
      <c r="AH26" s="116"/>
      <c r="AI26" s="117"/>
      <c r="AJ26" s="117"/>
      <c r="AK26" s="117"/>
      <c r="AL26" s="319"/>
      <c r="AM26" s="319"/>
      <c r="AN26" s="319"/>
      <c r="AO26" s="319"/>
      <c r="AP26" s="319"/>
      <c r="AQ26" s="319"/>
      <c r="AR26" s="319"/>
      <c r="AS26" s="319"/>
      <c r="AT26" s="319"/>
      <c r="AU26" s="319"/>
      <c r="AV26" s="319"/>
      <c r="AW26" s="319"/>
      <c r="AX26" s="319"/>
      <c r="AY26" s="319"/>
      <c r="AZ26" s="319"/>
      <c r="BA26" s="319"/>
      <c r="BB26" s="319"/>
    </row>
    <row r="27" spans="1:54" s="321" customFormat="1" ht="143.25" customHeight="1" x14ac:dyDescent="0.25">
      <c r="A27" s="154"/>
      <c r="B27" s="132"/>
      <c r="C27" s="117"/>
      <c r="D27" s="117"/>
      <c r="E27" s="117"/>
      <c r="F27" s="117"/>
      <c r="G27" s="117"/>
      <c r="H27" s="133"/>
      <c r="I27" s="134"/>
      <c r="J27" s="135"/>
      <c r="K27" s="161"/>
      <c r="L27" s="135">
        <v>0</v>
      </c>
      <c r="M27" s="134"/>
      <c r="N27" s="135"/>
      <c r="O27" s="150"/>
      <c r="P27" s="149"/>
      <c r="Q27" s="117"/>
      <c r="R27" s="147"/>
      <c r="S27" s="130"/>
      <c r="T27" s="130"/>
      <c r="U27" s="120"/>
      <c r="V27" s="130"/>
      <c r="W27" s="130"/>
      <c r="X27" s="130"/>
      <c r="Y27" s="118"/>
      <c r="Z27" s="119"/>
      <c r="AA27" s="120"/>
      <c r="AB27" s="119"/>
      <c r="AC27" s="120"/>
      <c r="AD27" s="148"/>
      <c r="AE27" s="130"/>
      <c r="AF27" s="131"/>
      <c r="AG27" s="117"/>
      <c r="AH27" s="116"/>
      <c r="AI27" s="117"/>
      <c r="AJ27" s="117"/>
      <c r="AK27" s="117"/>
      <c r="AL27" s="319"/>
      <c r="AM27" s="319"/>
      <c r="AN27" s="319"/>
      <c r="AO27" s="319"/>
      <c r="AP27" s="319"/>
      <c r="AQ27" s="319"/>
      <c r="AR27" s="319"/>
      <c r="AS27" s="319"/>
      <c r="AT27" s="319"/>
      <c r="AU27" s="319"/>
      <c r="AV27" s="319"/>
      <c r="AW27" s="319"/>
      <c r="AX27" s="319"/>
      <c r="AY27" s="319"/>
      <c r="AZ27" s="319"/>
      <c r="BA27" s="319"/>
      <c r="BB27" s="319"/>
    </row>
    <row r="28" spans="1:54" s="321" customFormat="1" ht="80.099999999999994" customHeight="1" x14ac:dyDescent="0.25">
      <c r="A28" s="154">
        <v>4</v>
      </c>
      <c r="B28" s="156" t="s">
        <v>0</v>
      </c>
      <c r="C28" s="154" t="s">
        <v>118</v>
      </c>
      <c r="D28" s="157" t="s">
        <v>146</v>
      </c>
      <c r="E28" s="154" t="s">
        <v>147</v>
      </c>
      <c r="F28" s="154" t="s">
        <v>148</v>
      </c>
      <c r="G28" s="154" t="s">
        <v>108</v>
      </c>
      <c r="H28" s="154">
        <v>300</v>
      </c>
      <c r="I28" s="158" t="s">
        <v>313</v>
      </c>
      <c r="J28" s="159">
        <v>0.6</v>
      </c>
      <c r="K28" s="159" t="s">
        <v>149</v>
      </c>
      <c r="L28" s="159" t="s">
        <v>149</v>
      </c>
      <c r="M28" s="158" t="s">
        <v>334</v>
      </c>
      <c r="N28" s="34">
        <v>0.4</v>
      </c>
      <c r="O28" s="158" t="s">
        <v>310</v>
      </c>
      <c r="P28" s="321">
        <v>1</v>
      </c>
      <c r="Q28" s="321" t="s">
        <v>150</v>
      </c>
      <c r="R28" s="321" t="s">
        <v>167</v>
      </c>
      <c r="S28" s="37" t="s">
        <v>56</v>
      </c>
      <c r="T28" s="37" t="s">
        <v>110</v>
      </c>
      <c r="U28" s="34" t="s">
        <v>312</v>
      </c>
      <c r="V28" s="37" t="s">
        <v>111</v>
      </c>
      <c r="W28" s="37" t="s">
        <v>117</v>
      </c>
      <c r="X28" s="37" t="s">
        <v>113</v>
      </c>
      <c r="Y28" s="35">
        <v>0.36</v>
      </c>
      <c r="Z28" s="36" t="s">
        <v>318</v>
      </c>
      <c r="AA28" s="34">
        <v>0.36</v>
      </c>
      <c r="AB28" s="36" t="s">
        <v>334</v>
      </c>
      <c r="AC28" s="34">
        <v>0.4</v>
      </c>
      <c r="AD28" s="36" t="s">
        <v>310</v>
      </c>
      <c r="AE28" s="160" t="s">
        <v>62</v>
      </c>
      <c r="AF28" s="154" t="s">
        <v>152</v>
      </c>
      <c r="AG28" s="154" t="s">
        <v>153</v>
      </c>
      <c r="AH28" s="154" t="s">
        <v>154</v>
      </c>
      <c r="AI28" s="154" t="s">
        <v>155</v>
      </c>
      <c r="AJ28" s="154" t="s">
        <v>156</v>
      </c>
      <c r="AK28" s="154" t="s">
        <v>153</v>
      </c>
      <c r="AL28" s="38"/>
      <c r="AM28" s="38"/>
      <c r="AN28" s="38"/>
      <c r="AO28" s="38"/>
      <c r="AP28" s="38"/>
      <c r="AQ28" s="38"/>
      <c r="AR28" s="38"/>
      <c r="AS28" s="38"/>
      <c r="AT28" s="38"/>
      <c r="AU28" s="38"/>
      <c r="AV28" s="38"/>
      <c r="AW28" s="38"/>
    </row>
    <row r="29" spans="1:54" s="321" customFormat="1" ht="80.099999999999994" customHeight="1" x14ac:dyDescent="0.25">
      <c r="A29" s="154"/>
      <c r="B29" s="156"/>
      <c r="C29" s="154"/>
      <c r="D29" s="157"/>
      <c r="E29" s="154"/>
      <c r="F29" s="154"/>
      <c r="G29" s="154"/>
      <c r="H29" s="154"/>
      <c r="I29" s="158"/>
      <c r="J29" s="159"/>
      <c r="K29" s="159"/>
      <c r="L29" s="159"/>
      <c r="M29" s="158"/>
      <c r="N29" s="34"/>
      <c r="O29" s="158"/>
      <c r="P29" s="321">
        <v>2</v>
      </c>
      <c r="Q29" s="321" t="s">
        <v>158</v>
      </c>
      <c r="R29" s="321" t="s">
        <v>167</v>
      </c>
      <c r="S29" s="37" t="s">
        <v>56</v>
      </c>
      <c r="T29" s="37" t="s">
        <v>110</v>
      </c>
      <c r="U29" s="34" t="s">
        <v>312</v>
      </c>
      <c r="V29" s="37" t="s">
        <v>111</v>
      </c>
      <c r="W29" s="37" t="s">
        <v>117</v>
      </c>
      <c r="X29" s="37" t="s">
        <v>113</v>
      </c>
      <c r="Y29" s="35">
        <v>0.216</v>
      </c>
      <c r="Z29" s="36" t="s">
        <v>318</v>
      </c>
      <c r="AA29" s="34">
        <v>0.216</v>
      </c>
      <c r="AB29" s="36" t="s">
        <v>334</v>
      </c>
      <c r="AC29" s="34">
        <v>0.4</v>
      </c>
      <c r="AD29" s="36" t="s">
        <v>310</v>
      </c>
      <c r="AE29" s="160"/>
      <c r="AF29" s="154"/>
      <c r="AG29" s="154"/>
      <c r="AH29" s="154"/>
      <c r="AI29" s="154"/>
      <c r="AJ29" s="154"/>
      <c r="AK29" s="154"/>
      <c r="AL29" s="38"/>
      <c r="AM29" s="38"/>
      <c r="AN29" s="38"/>
      <c r="AO29" s="38"/>
      <c r="AP29" s="38"/>
      <c r="AQ29" s="38"/>
      <c r="AR29" s="38"/>
      <c r="AS29" s="38"/>
      <c r="AT29" s="38"/>
      <c r="AU29" s="38"/>
      <c r="AV29" s="38"/>
      <c r="AW29" s="38"/>
    </row>
    <row r="30" spans="1:54" s="321" customFormat="1" ht="80.099999999999994" customHeight="1" x14ac:dyDescent="0.25">
      <c r="A30" s="154"/>
      <c r="B30" s="156"/>
      <c r="C30" s="154"/>
      <c r="D30" s="157"/>
      <c r="E30" s="154"/>
      <c r="F30" s="154"/>
      <c r="G30" s="154"/>
      <c r="H30" s="154"/>
      <c r="I30" s="158"/>
      <c r="J30" s="159"/>
      <c r="K30" s="159"/>
      <c r="L30" s="159"/>
      <c r="M30" s="158"/>
      <c r="N30" s="34"/>
      <c r="O30" s="158"/>
      <c r="P30" s="321">
        <v>3</v>
      </c>
      <c r="Q30" s="321" t="s">
        <v>159</v>
      </c>
      <c r="R30" s="321" t="s">
        <v>167</v>
      </c>
      <c r="S30" s="37" t="s">
        <v>56</v>
      </c>
      <c r="T30" s="37" t="s">
        <v>110</v>
      </c>
      <c r="U30" s="34" t="s">
        <v>312</v>
      </c>
      <c r="V30" s="37" t="s">
        <v>111</v>
      </c>
      <c r="W30" s="37" t="s">
        <v>117</v>
      </c>
      <c r="X30" s="37" t="s">
        <v>113</v>
      </c>
      <c r="Y30" s="35">
        <v>0.12959999999999999</v>
      </c>
      <c r="Z30" s="36" t="s">
        <v>330</v>
      </c>
      <c r="AA30" s="34">
        <v>0.12959999999999999</v>
      </c>
      <c r="AB30" s="36" t="s">
        <v>334</v>
      </c>
      <c r="AC30" s="34">
        <v>0.4</v>
      </c>
      <c r="AD30" s="36" t="s">
        <v>561</v>
      </c>
      <c r="AE30" s="160"/>
      <c r="AF30" s="154"/>
      <c r="AG30" s="154"/>
      <c r="AH30" s="154"/>
      <c r="AI30" s="154"/>
      <c r="AJ30" s="154"/>
      <c r="AK30" s="154"/>
      <c r="AL30" s="38"/>
      <c r="AM30" s="38"/>
      <c r="AN30" s="38"/>
      <c r="AO30" s="38"/>
      <c r="AP30" s="38"/>
      <c r="AQ30" s="38"/>
      <c r="AR30" s="38"/>
      <c r="AS30" s="38"/>
      <c r="AT30" s="38"/>
      <c r="AU30" s="38"/>
      <c r="AV30" s="38"/>
      <c r="AW30" s="38"/>
    </row>
    <row r="31" spans="1:54" s="321" customFormat="1" ht="128.25" customHeight="1" x14ac:dyDescent="0.25">
      <c r="A31" s="154">
        <v>5</v>
      </c>
      <c r="B31" s="132" t="s">
        <v>160</v>
      </c>
      <c r="C31" s="117" t="s">
        <v>118</v>
      </c>
      <c r="D31" s="117" t="s">
        <v>161</v>
      </c>
      <c r="E31" s="117" t="s">
        <v>162</v>
      </c>
      <c r="F31" s="117" t="s">
        <v>163</v>
      </c>
      <c r="G31" s="117" t="s">
        <v>164</v>
      </c>
      <c r="H31" s="133">
        <v>3000</v>
      </c>
      <c r="I31" s="134" t="s">
        <v>562</v>
      </c>
      <c r="J31" s="135">
        <v>0.8</v>
      </c>
      <c r="K31" s="161" t="s">
        <v>165</v>
      </c>
      <c r="L31" s="135" t="s">
        <v>165</v>
      </c>
      <c r="M31" s="134" t="s">
        <v>310</v>
      </c>
      <c r="N31" s="135">
        <v>0.6</v>
      </c>
      <c r="O31" s="150" t="s">
        <v>311</v>
      </c>
      <c r="P31" s="149">
        <v>1</v>
      </c>
      <c r="Q31" s="117" t="s">
        <v>166</v>
      </c>
      <c r="R31" s="147" t="s">
        <v>167</v>
      </c>
      <c r="S31" s="130" t="s">
        <v>56</v>
      </c>
      <c r="T31" s="130" t="s">
        <v>110</v>
      </c>
      <c r="U31" s="120" t="s">
        <v>312</v>
      </c>
      <c r="V31" s="130" t="s">
        <v>111</v>
      </c>
      <c r="W31" s="130" t="s">
        <v>117</v>
      </c>
      <c r="X31" s="130" t="s">
        <v>113</v>
      </c>
      <c r="Y31" s="118">
        <v>0.48</v>
      </c>
      <c r="Z31" s="119" t="s">
        <v>313</v>
      </c>
      <c r="AA31" s="120">
        <v>0.48</v>
      </c>
      <c r="AB31" s="119" t="s">
        <v>310</v>
      </c>
      <c r="AC31" s="120">
        <v>0.6</v>
      </c>
      <c r="AD31" s="148" t="s">
        <v>310</v>
      </c>
      <c r="AE31" s="130" t="s">
        <v>62</v>
      </c>
      <c r="AF31" s="131" t="s">
        <v>168</v>
      </c>
      <c r="AG31" s="131" t="s">
        <v>169</v>
      </c>
      <c r="AH31" s="116">
        <v>45291</v>
      </c>
      <c r="AI31" s="131" t="s">
        <v>170</v>
      </c>
      <c r="AJ31" s="117" t="s">
        <v>171</v>
      </c>
      <c r="AK31" s="117" t="s">
        <v>172</v>
      </c>
      <c r="AL31" s="319"/>
      <c r="AM31" s="319"/>
      <c r="AN31" s="319"/>
      <c r="AO31" s="319"/>
      <c r="AP31" s="319"/>
      <c r="AQ31" s="319"/>
      <c r="AR31" s="319"/>
      <c r="AS31" s="319"/>
      <c r="AT31" s="319"/>
      <c r="AU31" s="319"/>
      <c r="AV31" s="319"/>
      <c r="AW31" s="319"/>
      <c r="AX31" s="319"/>
      <c r="AY31" s="319"/>
      <c r="AZ31" s="319"/>
      <c r="BA31" s="319"/>
      <c r="BB31" s="319"/>
    </row>
    <row r="32" spans="1:54" s="321" customFormat="1" ht="14.25" customHeight="1" x14ac:dyDescent="0.25">
      <c r="A32" s="154"/>
      <c r="B32" s="132"/>
      <c r="C32" s="117"/>
      <c r="D32" s="117" t="s">
        <v>173</v>
      </c>
      <c r="E32" s="117" t="s">
        <v>162</v>
      </c>
      <c r="F32" s="117" t="s">
        <v>174</v>
      </c>
      <c r="G32" s="117"/>
      <c r="H32" s="133"/>
      <c r="I32" s="134"/>
      <c r="J32" s="135"/>
      <c r="K32" s="161"/>
      <c r="L32" s="135">
        <v>0</v>
      </c>
      <c r="M32" s="134"/>
      <c r="N32" s="135"/>
      <c r="O32" s="150"/>
      <c r="P32" s="149"/>
      <c r="Q32" s="117"/>
      <c r="R32" s="147"/>
      <c r="S32" s="130"/>
      <c r="T32" s="130"/>
      <c r="U32" s="120"/>
      <c r="V32" s="130"/>
      <c r="W32" s="130"/>
      <c r="X32" s="130"/>
      <c r="Y32" s="118"/>
      <c r="Z32" s="119"/>
      <c r="AA32" s="120"/>
      <c r="AB32" s="119"/>
      <c r="AC32" s="120"/>
      <c r="AD32" s="148"/>
      <c r="AE32" s="130"/>
      <c r="AF32" s="131"/>
      <c r="AG32" s="131"/>
      <c r="AH32" s="116"/>
      <c r="AI32" s="131"/>
      <c r="AJ32" s="117"/>
      <c r="AK32" s="117"/>
      <c r="AL32" s="319"/>
      <c r="AM32" s="319"/>
      <c r="AN32" s="319"/>
      <c r="AO32" s="319"/>
      <c r="AP32" s="319"/>
      <c r="AQ32" s="319"/>
      <c r="AR32" s="319"/>
      <c r="AS32" s="319"/>
      <c r="AT32" s="319"/>
      <c r="AU32" s="319"/>
      <c r="AV32" s="319"/>
      <c r="AW32" s="319"/>
      <c r="AX32" s="319"/>
      <c r="AY32" s="319"/>
      <c r="AZ32" s="319"/>
      <c r="BA32" s="319"/>
      <c r="BB32" s="319"/>
    </row>
    <row r="33" spans="1:54" s="321" customFormat="1" ht="14.25" customHeight="1" x14ac:dyDescent="0.25">
      <c r="A33" s="154"/>
      <c r="B33" s="132"/>
      <c r="C33" s="117"/>
      <c r="D33" s="117" t="s">
        <v>173</v>
      </c>
      <c r="E33" s="117" t="s">
        <v>162</v>
      </c>
      <c r="F33" s="117" t="s">
        <v>174</v>
      </c>
      <c r="G33" s="117"/>
      <c r="H33" s="133"/>
      <c r="I33" s="134"/>
      <c r="J33" s="135"/>
      <c r="K33" s="161"/>
      <c r="L33" s="135">
        <v>0</v>
      </c>
      <c r="M33" s="134"/>
      <c r="N33" s="135"/>
      <c r="O33" s="150"/>
      <c r="P33" s="149"/>
      <c r="Q33" s="117"/>
      <c r="R33" s="147"/>
      <c r="S33" s="130"/>
      <c r="T33" s="130"/>
      <c r="U33" s="120"/>
      <c r="V33" s="130"/>
      <c r="W33" s="130"/>
      <c r="X33" s="130"/>
      <c r="Y33" s="118"/>
      <c r="Z33" s="119"/>
      <c r="AA33" s="120"/>
      <c r="AB33" s="119"/>
      <c r="AC33" s="120"/>
      <c r="AD33" s="148"/>
      <c r="AE33" s="130"/>
      <c r="AF33" s="131"/>
      <c r="AG33" s="131"/>
      <c r="AH33" s="116"/>
      <c r="AI33" s="131"/>
      <c r="AJ33" s="117"/>
      <c r="AK33" s="117"/>
      <c r="AL33" s="319"/>
      <c r="AM33" s="319"/>
      <c r="AN33" s="319"/>
      <c r="AO33" s="319"/>
      <c r="AP33" s="319"/>
      <c r="AQ33" s="319"/>
      <c r="AR33" s="319"/>
      <c r="AS33" s="319"/>
      <c r="AT33" s="319"/>
      <c r="AU33" s="319"/>
      <c r="AV33" s="319"/>
      <c r="AW33" s="319"/>
      <c r="AX33" s="319"/>
      <c r="AY33" s="319"/>
      <c r="AZ33" s="319"/>
      <c r="BA33" s="319"/>
      <c r="BB33" s="319"/>
    </row>
    <row r="34" spans="1:54" s="321" customFormat="1" ht="14.25" customHeight="1" x14ac:dyDescent="0.25">
      <c r="A34" s="154"/>
      <c r="B34" s="132"/>
      <c r="C34" s="117"/>
      <c r="D34" s="117" t="s">
        <v>173</v>
      </c>
      <c r="E34" s="117" t="s">
        <v>162</v>
      </c>
      <c r="F34" s="117" t="s">
        <v>174</v>
      </c>
      <c r="G34" s="117"/>
      <c r="H34" s="133"/>
      <c r="I34" s="134"/>
      <c r="J34" s="135"/>
      <c r="K34" s="161"/>
      <c r="L34" s="135"/>
      <c r="M34" s="134"/>
      <c r="N34" s="135"/>
      <c r="O34" s="150"/>
      <c r="P34" s="149"/>
      <c r="Q34" s="117"/>
      <c r="R34" s="147"/>
      <c r="S34" s="130"/>
      <c r="T34" s="130"/>
      <c r="U34" s="120"/>
      <c r="V34" s="130"/>
      <c r="W34" s="130"/>
      <c r="X34" s="130"/>
      <c r="Y34" s="118"/>
      <c r="Z34" s="119"/>
      <c r="AA34" s="120"/>
      <c r="AB34" s="119"/>
      <c r="AC34" s="120"/>
      <c r="AD34" s="148"/>
      <c r="AE34" s="130"/>
      <c r="AF34" s="131"/>
      <c r="AG34" s="131"/>
      <c r="AH34" s="116"/>
      <c r="AI34" s="131"/>
      <c r="AJ34" s="117"/>
      <c r="AK34" s="117"/>
      <c r="AL34" s="319"/>
      <c r="AM34" s="319"/>
      <c r="AN34" s="319"/>
      <c r="AO34" s="319"/>
      <c r="AP34" s="319"/>
      <c r="AQ34" s="319"/>
      <c r="AR34" s="319"/>
      <c r="AS34" s="319"/>
      <c r="AT34" s="319"/>
      <c r="AU34" s="319"/>
      <c r="AV34" s="319"/>
      <c r="AW34" s="319"/>
      <c r="AX34" s="319"/>
      <c r="AY34" s="319"/>
      <c r="AZ34" s="319"/>
      <c r="BA34" s="319"/>
      <c r="BB34" s="319"/>
    </row>
    <row r="35" spans="1:54" s="321" customFormat="1" ht="14.25" customHeight="1" x14ac:dyDescent="0.25">
      <c r="A35" s="154"/>
      <c r="B35" s="132"/>
      <c r="C35" s="117"/>
      <c r="D35" s="117" t="s">
        <v>173</v>
      </c>
      <c r="E35" s="117" t="s">
        <v>162</v>
      </c>
      <c r="F35" s="117" t="s">
        <v>174</v>
      </c>
      <c r="G35" s="117"/>
      <c r="H35" s="133"/>
      <c r="I35" s="134"/>
      <c r="J35" s="135"/>
      <c r="K35" s="161"/>
      <c r="L35" s="135"/>
      <c r="M35" s="134"/>
      <c r="N35" s="135"/>
      <c r="O35" s="150"/>
      <c r="P35" s="149"/>
      <c r="Q35" s="117"/>
      <c r="R35" s="147"/>
      <c r="S35" s="130"/>
      <c r="T35" s="130"/>
      <c r="U35" s="120"/>
      <c r="V35" s="130"/>
      <c r="W35" s="130"/>
      <c r="X35" s="130"/>
      <c r="Y35" s="118"/>
      <c r="Z35" s="119"/>
      <c r="AA35" s="120"/>
      <c r="AB35" s="119"/>
      <c r="AC35" s="120"/>
      <c r="AD35" s="148"/>
      <c r="AE35" s="130"/>
      <c r="AF35" s="131"/>
      <c r="AG35" s="131"/>
      <c r="AH35" s="116"/>
      <c r="AI35" s="131"/>
      <c r="AJ35" s="117"/>
      <c r="AK35" s="117"/>
      <c r="AL35" s="319"/>
      <c r="AM35" s="319"/>
      <c r="AN35" s="319"/>
      <c r="AO35" s="319"/>
      <c r="AP35" s="319"/>
      <c r="AQ35" s="319"/>
      <c r="AR35" s="319"/>
      <c r="AS35" s="319"/>
      <c r="AT35" s="319"/>
      <c r="AU35" s="319"/>
      <c r="AV35" s="319"/>
      <c r="AW35" s="319"/>
      <c r="AX35" s="319"/>
      <c r="AY35" s="319"/>
      <c r="AZ35" s="319"/>
      <c r="BA35" s="319"/>
      <c r="BB35" s="319"/>
    </row>
    <row r="36" spans="1:54" s="321" customFormat="1" ht="15" customHeight="1" x14ac:dyDescent="0.25">
      <c r="A36" s="154"/>
      <c r="B36" s="132"/>
      <c r="C36" s="117"/>
      <c r="D36" s="117" t="s">
        <v>173</v>
      </c>
      <c r="E36" s="117" t="s">
        <v>162</v>
      </c>
      <c r="F36" s="117" t="s">
        <v>174</v>
      </c>
      <c r="G36" s="117"/>
      <c r="H36" s="133"/>
      <c r="I36" s="134"/>
      <c r="J36" s="135"/>
      <c r="K36" s="161"/>
      <c r="L36" s="135">
        <v>0</v>
      </c>
      <c r="M36" s="134"/>
      <c r="N36" s="135"/>
      <c r="O36" s="150"/>
      <c r="P36" s="149"/>
      <c r="Q36" s="117"/>
      <c r="R36" s="147"/>
      <c r="S36" s="130"/>
      <c r="T36" s="130"/>
      <c r="U36" s="120"/>
      <c r="V36" s="130"/>
      <c r="W36" s="130"/>
      <c r="X36" s="130"/>
      <c r="Y36" s="118"/>
      <c r="Z36" s="119"/>
      <c r="AA36" s="120"/>
      <c r="AB36" s="119"/>
      <c r="AC36" s="120"/>
      <c r="AD36" s="148"/>
      <c r="AE36" s="130"/>
      <c r="AF36" s="131"/>
      <c r="AG36" s="131"/>
      <c r="AH36" s="116"/>
      <c r="AI36" s="131"/>
      <c r="AJ36" s="117"/>
      <c r="AK36" s="117"/>
      <c r="AL36" s="319"/>
      <c r="AM36" s="319"/>
      <c r="AN36" s="319"/>
      <c r="AO36" s="319"/>
      <c r="AP36" s="319"/>
      <c r="AQ36" s="319"/>
      <c r="AR36" s="319"/>
      <c r="AS36" s="319"/>
      <c r="AT36" s="319"/>
      <c r="AU36" s="319"/>
      <c r="AV36" s="319"/>
      <c r="AW36" s="319"/>
      <c r="AX36" s="319"/>
      <c r="AY36" s="319"/>
      <c r="AZ36" s="319"/>
      <c r="BA36" s="319"/>
      <c r="BB36" s="319"/>
    </row>
    <row r="37" spans="1:54" s="321" customFormat="1" ht="185.25" customHeight="1" x14ac:dyDescent="0.25">
      <c r="A37" s="154">
        <v>6</v>
      </c>
      <c r="B37" s="132" t="s">
        <v>160</v>
      </c>
      <c r="C37" s="117" t="s">
        <v>118</v>
      </c>
      <c r="D37" s="117" t="s">
        <v>175</v>
      </c>
      <c r="E37" s="117" t="s">
        <v>176</v>
      </c>
      <c r="F37" s="117" t="s">
        <v>177</v>
      </c>
      <c r="G37" s="117" t="s">
        <v>164</v>
      </c>
      <c r="H37" s="133">
        <v>800</v>
      </c>
      <c r="I37" s="134" t="s">
        <v>562</v>
      </c>
      <c r="J37" s="135">
        <v>0.8</v>
      </c>
      <c r="K37" s="161" t="s">
        <v>165</v>
      </c>
      <c r="L37" s="135" t="s">
        <v>165</v>
      </c>
      <c r="M37" s="134" t="s">
        <v>310</v>
      </c>
      <c r="N37" s="135">
        <v>0.6</v>
      </c>
      <c r="O37" s="150" t="s">
        <v>311</v>
      </c>
      <c r="P37" s="149">
        <v>1</v>
      </c>
      <c r="Q37" s="117" t="s">
        <v>178</v>
      </c>
      <c r="R37" s="147" t="s">
        <v>167</v>
      </c>
      <c r="S37" s="130" t="s">
        <v>56</v>
      </c>
      <c r="T37" s="130" t="s">
        <v>110</v>
      </c>
      <c r="U37" s="120" t="s">
        <v>312</v>
      </c>
      <c r="V37" s="130" t="s">
        <v>111</v>
      </c>
      <c r="W37" s="130" t="s">
        <v>117</v>
      </c>
      <c r="X37" s="130" t="s">
        <v>113</v>
      </c>
      <c r="Y37" s="120">
        <v>0.48</v>
      </c>
      <c r="Z37" s="119" t="s">
        <v>313</v>
      </c>
      <c r="AA37" s="120">
        <v>0.48</v>
      </c>
      <c r="AB37" s="119" t="s">
        <v>310</v>
      </c>
      <c r="AC37" s="120">
        <v>0.6</v>
      </c>
      <c r="AD37" s="148" t="s">
        <v>310</v>
      </c>
      <c r="AE37" s="130" t="s">
        <v>62</v>
      </c>
      <c r="AF37" s="131" t="s">
        <v>179</v>
      </c>
      <c r="AG37" s="131" t="s">
        <v>180</v>
      </c>
      <c r="AH37" s="116">
        <v>45291</v>
      </c>
      <c r="AI37" s="131" t="s">
        <v>181</v>
      </c>
      <c r="AJ37" s="131" t="s">
        <v>171</v>
      </c>
      <c r="AK37" s="117" t="s">
        <v>182</v>
      </c>
      <c r="AL37" s="319"/>
      <c r="AM37" s="319"/>
      <c r="AN37" s="319"/>
      <c r="AO37" s="319"/>
      <c r="AP37" s="319"/>
      <c r="AQ37" s="319"/>
      <c r="AR37" s="319"/>
      <c r="AS37" s="319"/>
      <c r="AT37" s="319"/>
      <c r="AU37" s="319"/>
      <c r="AV37" s="319"/>
      <c r="AW37" s="319"/>
      <c r="AX37" s="319"/>
      <c r="AY37" s="319"/>
      <c r="AZ37" s="319"/>
      <c r="BA37" s="319"/>
      <c r="BB37" s="319"/>
    </row>
    <row r="38" spans="1:54" s="321" customFormat="1" ht="14.25" customHeight="1" x14ac:dyDescent="0.25">
      <c r="A38" s="154"/>
      <c r="B38" s="132"/>
      <c r="C38" s="117"/>
      <c r="D38" s="117" t="s">
        <v>175</v>
      </c>
      <c r="E38" s="117" t="s">
        <v>176</v>
      </c>
      <c r="F38" s="117" t="s">
        <v>177</v>
      </c>
      <c r="G38" s="117"/>
      <c r="H38" s="133"/>
      <c r="I38" s="134"/>
      <c r="J38" s="135"/>
      <c r="K38" s="161"/>
      <c r="L38" s="135">
        <v>0</v>
      </c>
      <c r="M38" s="134"/>
      <c r="N38" s="135"/>
      <c r="O38" s="150"/>
      <c r="P38" s="149"/>
      <c r="Q38" s="117"/>
      <c r="R38" s="147"/>
      <c r="S38" s="130"/>
      <c r="T38" s="130"/>
      <c r="U38" s="120"/>
      <c r="V38" s="130"/>
      <c r="W38" s="130"/>
      <c r="X38" s="130"/>
      <c r="Y38" s="120" t="s">
        <v>563</v>
      </c>
      <c r="Z38" s="119"/>
      <c r="AA38" s="120"/>
      <c r="AB38" s="119"/>
      <c r="AC38" s="120"/>
      <c r="AD38" s="148"/>
      <c r="AE38" s="130"/>
      <c r="AF38" s="131"/>
      <c r="AG38" s="131"/>
      <c r="AH38" s="116"/>
      <c r="AI38" s="131"/>
      <c r="AJ38" s="131"/>
      <c r="AK38" s="117"/>
      <c r="AL38" s="319"/>
      <c r="AM38" s="319"/>
      <c r="AN38" s="319"/>
      <c r="AO38" s="319"/>
      <c r="AP38" s="319"/>
      <c r="AQ38" s="319"/>
      <c r="AR38" s="319"/>
      <c r="AS38" s="319"/>
      <c r="AT38" s="319"/>
      <c r="AU38" s="319"/>
      <c r="AV38" s="319"/>
      <c r="AW38" s="319"/>
      <c r="AX38" s="319"/>
      <c r="AY38" s="319"/>
      <c r="AZ38" s="319"/>
      <c r="BA38" s="319"/>
      <c r="BB38" s="319"/>
    </row>
    <row r="39" spans="1:54" s="321" customFormat="1" ht="14.25" customHeight="1" x14ac:dyDescent="0.25">
      <c r="A39" s="154"/>
      <c r="B39" s="132"/>
      <c r="C39" s="117"/>
      <c r="D39" s="117" t="s">
        <v>175</v>
      </c>
      <c r="E39" s="117" t="s">
        <v>176</v>
      </c>
      <c r="F39" s="117" t="s">
        <v>177</v>
      </c>
      <c r="G39" s="117"/>
      <c r="H39" s="133"/>
      <c r="I39" s="134"/>
      <c r="J39" s="135"/>
      <c r="K39" s="161"/>
      <c r="L39" s="135">
        <v>0</v>
      </c>
      <c r="M39" s="134"/>
      <c r="N39" s="135"/>
      <c r="O39" s="150"/>
      <c r="P39" s="149"/>
      <c r="Q39" s="117"/>
      <c r="R39" s="147"/>
      <c r="S39" s="130"/>
      <c r="T39" s="130"/>
      <c r="U39" s="120"/>
      <c r="V39" s="130"/>
      <c r="W39" s="130"/>
      <c r="X39" s="130"/>
      <c r="Y39" s="120" t="s">
        <v>563</v>
      </c>
      <c r="Z39" s="119"/>
      <c r="AA39" s="120"/>
      <c r="AB39" s="119"/>
      <c r="AC39" s="120"/>
      <c r="AD39" s="148"/>
      <c r="AE39" s="130"/>
      <c r="AF39" s="131"/>
      <c r="AG39" s="131"/>
      <c r="AH39" s="116"/>
      <c r="AI39" s="131"/>
      <c r="AJ39" s="131"/>
      <c r="AK39" s="117"/>
      <c r="AL39" s="319"/>
      <c r="AM39" s="319"/>
      <c r="AN39" s="319"/>
      <c r="AO39" s="319"/>
      <c r="AP39" s="319"/>
      <c r="AQ39" s="319"/>
      <c r="AR39" s="319"/>
      <c r="AS39" s="319"/>
      <c r="AT39" s="319"/>
      <c r="AU39" s="319"/>
      <c r="AV39" s="319"/>
      <c r="AW39" s="319"/>
      <c r="AX39" s="319"/>
      <c r="AY39" s="319"/>
      <c r="AZ39" s="319"/>
      <c r="BA39" s="319"/>
      <c r="BB39" s="319"/>
    </row>
    <row r="40" spans="1:54" s="321" customFormat="1" ht="14.25" customHeight="1" x14ac:dyDescent="0.25">
      <c r="A40" s="154"/>
      <c r="B40" s="132"/>
      <c r="C40" s="117"/>
      <c r="D40" s="117" t="s">
        <v>175</v>
      </c>
      <c r="E40" s="117" t="s">
        <v>176</v>
      </c>
      <c r="F40" s="117" t="s">
        <v>177</v>
      </c>
      <c r="G40" s="117"/>
      <c r="H40" s="133"/>
      <c r="I40" s="134"/>
      <c r="J40" s="135"/>
      <c r="K40" s="161"/>
      <c r="L40" s="135">
        <v>0</v>
      </c>
      <c r="M40" s="134"/>
      <c r="N40" s="135"/>
      <c r="O40" s="150"/>
      <c r="P40" s="149"/>
      <c r="Q40" s="117"/>
      <c r="R40" s="147"/>
      <c r="S40" s="130"/>
      <c r="T40" s="130"/>
      <c r="U40" s="120"/>
      <c r="V40" s="130"/>
      <c r="W40" s="130"/>
      <c r="X40" s="130"/>
      <c r="Y40" s="120" t="s">
        <v>563</v>
      </c>
      <c r="Z40" s="119"/>
      <c r="AA40" s="120"/>
      <c r="AB40" s="119"/>
      <c r="AC40" s="120"/>
      <c r="AD40" s="148"/>
      <c r="AE40" s="130"/>
      <c r="AF40" s="131"/>
      <c r="AG40" s="131"/>
      <c r="AH40" s="116"/>
      <c r="AI40" s="131"/>
      <c r="AJ40" s="131"/>
      <c r="AK40" s="117"/>
      <c r="AL40" s="319"/>
      <c r="AM40" s="319"/>
      <c r="AN40" s="319"/>
      <c r="AO40" s="319"/>
      <c r="AP40" s="319"/>
      <c r="AQ40" s="319"/>
      <c r="AR40" s="319"/>
      <c r="AS40" s="319"/>
      <c r="AT40" s="319"/>
      <c r="AU40" s="319"/>
      <c r="AV40" s="319"/>
      <c r="AW40" s="319"/>
      <c r="AX40" s="319"/>
      <c r="AY40" s="319"/>
      <c r="AZ40" s="319"/>
      <c r="BA40" s="319"/>
      <c r="BB40" s="319"/>
    </row>
    <row r="41" spans="1:54" s="321" customFormat="1" ht="14.25" customHeight="1" x14ac:dyDescent="0.25">
      <c r="A41" s="154"/>
      <c r="B41" s="132"/>
      <c r="C41" s="117"/>
      <c r="D41" s="117" t="s">
        <v>175</v>
      </c>
      <c r="E41" s="117" t="s">
        <v>176</v>
      </c>
      <c r="F41" s="117" t="s">
        <v>177</v>
      </c>
      <c r="G41" s="117"/>
      <c r="H41" s="133"/>
      <c r="I41" s="134"/>
      <c r="J41" s="135"/>
      <c r="K41" s="161"/>
      <c r="L41" s="135">
        <v>0</v>
      </c>
      <c r="M41" s="134"/>
      <c r="N41" s="135"/>
      <c r="O41" s="150"/>
      <c r="P41" s="149"/>
      <c r="Q41" s="117"/>
      <c r="R41" s="147"/>
      <c r="S41" s="130"/>
      <c r="T41" s="130"/>
      <c r="U41" s="120"/>
      <c r="V41" s="130"/>
      <c r="W41" s="130"/>
      <c r="X41" s="130"/>
      <c r="Y41" s="120" t="s">
        <v>563</v>
      </c>
      <c r="Z41" s="119"/>
      <c r="AA41" s="120"/>
      <c r="AB41" s="119"/>
      <c r="AC41" s="120"/>
      <c r="AD41" s="148"/>
      <c r="AE41" s="130"/>
      <c r="AF41" s="131"/>
      <c r="AG41" s="131"/>
      <c r="AH41" s="116"/>
      <c r="AI41" s="131"/>
      <c r="AJ41" s="131"/>
      <c r="AK41" s="117"/>
      <c r="AL41" s="319"/>
      <c r="AM41" s="319"/>
      <c r="AN41" s="319"/>
      <c r="AO41" s="319"/>
      <c r="AP41" s="319"/>
      <c r="AQ41" s="319"/>
      <c r="AR41" s="319"/>
      <c r="AS41" s="319"/>
      <c r="AT41" s="319"/>
      <c r="AU41" s="319"/>
      <c r="AV41" s="319"/>
      <c r="AW41" s="319"/>
      <c r="AX41" s="319"/>
      <c r="AY41" s="319"/>
      <c r="AZ41" s="319"/>
      <c r="BA41" s="319"/>
      <c r="BB41" s="319"/>
    </row>
    <row r="42" spans="1:54" s="321" customFormat="1" ht="15" customHeight="1" x14ac:dyDescent="0.25">
      <c r="A42" s="154"/>
      <c r="B42" s="132"/>
      <c r="C42" s="117"/>
      <c r="D42" s="117" t="s">
        <v>175</v>
      </c>
      <c r="E42" s="117" t="s">
        <v>176</v>
      </c>
      <c r="F42" s="117" t="s">
        <v>177</v>
      </c>
      <c r="G42" s="117"/>
      <c r="H42" s="133"/>
      <c r="I42" s="134"/>
      <c r="J42" s="135"/>
      <c r="K42" s="161"/>
      <c r="L42" s="135">
        <v>0</v>
      </c>
      <c r="M42" s="134"/>
      <c r="N42" s="135"/>
      <c r="O42" s="150"/>
      <c r="P42" s="149"/>
      <c r="Q42" s="117"/>
      <c r="R42" s="147"/>
      <c r="S42" s="130"/>
      <c r="T42" s="130"/>
      <c r="U42" s="120"/>
      <c r="V42" s="130"/>
      <c r="W42" s="130"/>
      <c r="X42" s="130"/>
      <c r="Y42" s="120" t="s">
        <v>563</v>
      </c>
      <c r="Z42" s="119"/>
      <c r="AA42" s="120"/>
      <c r="AB42" s="119"/>
      <c r="AC42" s="120"/>
      <c r="AD42" s="148"/>
      <c r="AE42" s="130"/>
      <c r="AF42" s="131"/>
      <c r="AG42" s="131"/>
      <c r="AH42" s="116"/>
      <c r="AI42" s="131"/>
      <c r="AJ42" s="131"/>
      <c r="AK42" s="117"/>
      <c r="AL42" s="319"/>
      <c r="AM42" s="319"/>
      <c r="AN42" s="319"/>
      <c r="AO42" s="319"/>
      <c r="AP42" s="319"/>
      <c r="AQ42" s="319"/>
      <c r="AR42" s="319"/>
      <c r="AS42" s="319"/>
      <c r="AT42" s="319"/>
      <c r="AU42" s="319"/>
      <c r="AV42" s="319"/>
      <c r="AW42" s="319"/>
      <c r="AX42" s="319"/>
      <c r="AY42" s="319"/>
      <c r="AZ42" s="319"/>
      <c r="BA42" s="319"/>
      <c r="BB42" s="319"/>
    </row>
    <row r="43" spans="1:54" s="321" customFormat="1" ht="150" customHeight="1" x14ac:dyDescent="0.25">
      <c r="A43" s="154">
        <v>7</v>
      </c>
      <c r="B43" s="132" t="s">
        <v>195</v>
      </c>
      <c r="C43" s="117" t="s">
        <v>118</v>
      </c>
      <c r="D43" s="117" t="s">
        <v>196</v>
      </c>
      <c r="E43" s="117" t="s">
        <v>197</v>
      </c>
      <c r="F43" s="117" t="s">
        <v>198</v>
      </c>
      <c r="G43" s="117" t="s">
        <v>164</v>
      </c>
      <c r="H43" s="133">
        <v>6578</v>
      </c>
      <c r="I43" s="134" t="s">
        <v>309</v>
      </c>
      <c r="J43" s="135">
        <v>1</v>
      </c>
      <c r="K43" s="161" t="s">
        <v>109</v>
      </c>
      <c r="L43" s="135" t="s">
        <v>109</v>
      </c>
      <c r="M43" s="134" t="s">
        <v>327</v>
      </c>
      <c r="N43" s="135">
        <v>0.8</v>
      </c>
      <c r="O43" s="150" t="s">
        <v>311</v>
      </c>
      <c r="P43" s="24">
        <v>1</v>
      </c>
      <c r="Q43" s="39" t="s">
        <v>571</v>
      </c>
      <c r="R43" s="25" t="s">
        <v>167</v>
      </c>
      <c r="S43" s="23" t="s">
        <v>56</v>
      </c>
      <c r="T43" s="23" t="s">
        <v>110</v>
      </c>
      <c r="U43" s="26" t="s">
        <v>312</v>
      </c>
      <c r="V43" s="23" t="s">
        <v>111</v>
      </c>
      <c r="W43" s="23" t="s">
        <v>117</v>
      </c>
      <c r="X43" s="23" t="s">
        <v>113</v>
      </c>
      <c r="Y43" s="27">
        <v>0.6</v>
      </c>
      <c r="Z43" s="28" t="s">
        <v>313</v>
      </c>
      <c r="AA43" s="26">
        <v>0.6</v>
      </c>
      <c r="AB43" s="28" t="s">
        <v>327</v>
      </c>
      <c r="AC43" s="26">
        <v>0.8</v>
      </c>
      <c r="AD43" s="29" t="s">
        <v>311</v>
      </c>
      <c r="AE43" s="130" t="s">
        <v>62</v>
      </c>
      <c r="AF43" s="131" t="s">
        <v>199</v>
      </c>
      <c r="AG43" s="117" t="s">
        <v>200</v>
      </c>
      <c r="AH43" s="116">
        <v>45291</v>
      </c>
      <c r="AI43" s="117" t="s">
        <v>201</v>
      </c>
      <c r="AJ43" s="117" t="s">
        <v>202</v>
      </c>
      <c r="AK43" s="117" t="s">
        <v>200</v>
      </c>
      <c r="AL43" s="319"/>
      <c r="AM43" s="319"/>
      <c r="AN43" s="319"/>
      <c r="AO43" s="319"/>
      <c r="AP43" s="319"/>
      <c r="AQ43" s="319"/>
      <c r="AR43" s="319"/>
      <c r="AS43" s="319"/>
      <c r="AT43" s="319"/>
      <c r="AU43" s="319"/>
      <c r="AV43" s="319"/>
      <c r="AW43" s="319"/>
      <c r="AX43" s="319"/>
      <c r="AY43" s="319"/>
      <c r="AZ43" s="319"/>
      <c r="BA43" s="319"/>
      <c r="BB43" s="319"/>
    </row>
    <row r="44" spans="1:54" s="321" customFormat="1" ht="74.25" x14ac:dyDescent="0.25">
      <c r="A44" s="154"/>
      <c r="B44" s="132"/>
      <c r="C44" s="117"/>
      <c r="D44" s="117"/>
      <c r="E44" s="117"/>
      <c r="F44" s="117"/>
      <c r="G44" s="117"/>
      <c r="H44" s="133"/>
      <c r="I44" s="134"/>
      <c r="J44" s="135"/>
      <c r="K44" s="161"/>
      <c r="L44" s="135">
        <v>0</v>
      </c>
      <c r="M44" s="134"/>
      <c r="N44" s="135"/>
      <c r="O44" s="150"/>
      <c r="P44" s="24">
        <v>2</v>
      </c>
      <c r="Q44" s="39" t="s">
        <v>572</v>
      </c>
      <c r="R44" s="25" t="s">
        <v>167</v>
      </c>
      <c r="S44" s="23" t="s">
        <v>124</v>
      </c>
      <c r="T44" s="23" t="s">
        <v>110</v>
      </c>
      <c r="U44" s="26" t="s">
        <v>539</v>
      </c>
      <c r="V44" s="23" t="s">
        <v>111</v>
      </c>
      <c r="W44" s="23" t="s">
        <v>117</v>
      </c>
      <c r="X44" s="23" t="s">
        <v>113</v>
      </c>
      <c r="Y44" s="27">
        <v>0.42</v>
      </c>
      <c r="Z44" s="28" t="s">
        <v>313</v>
      </c>
      <c r="AA44" s="26">
        <v>0.42</v>
      </c>
      <c r="AB44" s="28" t="s">
        <v>327</v>
      </c>
      <c r="AC44" s="26">
        <v>0.8</v>
      </c>
      <c r="AD44" s="29" t="s">
        <v>311</v>
      </c>
      <c r="AE44" s="130"/>
      <c r="AF44" s="131"/>
      <c r="AG44" s="117"/>
      <c r="AH44" s="116"/>
      <c r="AI44" s="117"/>
      <c r="AJ44" s="117"/>
      <c r="AK44" s="117"/>
      <c r="AL44" s="319"/>
      <c r="AM44" s="319"/>
      <c r="AN44" s="319"/>
      <c r="AO44" s="319"/>
      <c r="AP44" s="319"/>
      <c r="AQ44" s="319"/>
      <c r="AR44" s="319"/>
      <c r="AS44" s="319"/>
      <c r="AT44" s="319"/>
      <c r="AU44" s="319"/>
      <c r="AV44" s="319"/>
      <c r="AW44" s="319"/>
      <c r="AX44" s="319"/>
      <c r="AY44" s="319"/>
      <c r="AZ44" s="319"/>
      <c r="BA44" s="319"/>
      <c r="BB44" s="319"/>
    </row>
    <row r="45" spans="1:54" s="321" customFormat="1" ht="114" x14ac:dyDescent="0.25">
      <c r="A45" s="154"/>
      <c r="B45" s="132"/>
      <c r="C45" s="117"/>
      <c r="D45" s="117"/>
      <c r="E45" s="117"/>
      <c r="F45" s="117"/>
      <c r="G45" s="117"/>
      <c r="H45" s="133"/>
      <c r="I45" s="134"/>
      <c r="J45" s="135"/>
      <c r="K45" s="161"/>
      <c r="L45" s="135">
        <v>0</v>
      </c>
      <c r="M45" s="134"/>
      <c r="N45" s="135"/>
      <c r="O45" s="150"/>
      <c r="P45" s="24">
        <v>3</v>
      </c>
      <c r="Q45" s="39" t="s">
        <v>203</v>
      </c>
      <c r="R45" s="25" t="s">
        <v>564</v>
      </c>
      <c r="S45" s="23" t="s">
        <v>204</v>
      </c>
      <c r="T45" s="23" t="s">
        <v>110</v>
      </c>
      <c r="U45" s="26" t="s">
        <v>565</v>
      </c>
      <c r="V45" s="23" t="s">
        <v>111</v>
      </c>
      <c r="W45" s="23" t="s">
        <v>112</v>
      </c>
      <c r="X45" s="23" t="s">
        <v>113</v>
      </c>
      <c r="Y45" s="27">
        <v>0.42</v>
      </c>
      <c r="Z45" s="28" t="s">
        <v>313</v>
      </c>
      <c r="AA45" s="26">
        <v>0.42</v>
      </c>
      <c r="AB45" s="28" t="s">
        <v>310</v>
      </c>
      <c r="AC45" s="26">
        <v>0.60000000000000009</v>
      </c>
      <c r="AD45" s="29" t="s">
        <v>310</v>
      </c>
      <c r="AE45" s="130"/>
      <c r="AF45" s="131"/>
      <c r="AG45" s="117"/>
      <c r="AH45" s="116"/>
      <c r="AI45" s="117"/>
      <c r="AJ45" s="117"/>
      <c r="AK45" s="117"/>
      <c r="AL45" s="319"/>
      <c r="AM45" s="319"/>
      <c r="AN45" s="319"/>
      <c r="AO45" s="319"/>
      <c r="AP45" s="319"/>
      <c r="AQ45" s="319"/>
      <c r="AR45" s="319"/>
      <c r="AS45" s="319"/>
      <c r="AT45" s="319"/>
      <c r="AU45" s="319"/>
      <c r="AV45" s="319"/>
      <c r="AW45" s="319"/>
      <c r="AX45" s="319"/>
      <c r="AY45" s="319"/>
      <c r="AZ45" s="319"/>
      <c r="BA45" s="319"/>
      <c r="BB45" s="319"/>
    </row>
    <row r="46" spans="1:54" s="321" customFormat="1" ht="153" customHeight="1" x14ac:dyDescent="0.25">
      <c r="A46" s="154">
        <v>8</v>
      </c>
      <c r="B46" s="132" t="s">
        <v>195</v>
      </c>
      <c r="C46" s="117" t="s">
        <v>118</v>
      </c>
      <c r="D46" s="117" t="s">
        <v>205</v>
      </c>
      <c r="E46" s="117" t="s">
        <v>206</v>
      </c>
      <c r="F46" s="117" t="s">
        <v>207</v>
      </c>
      <c r="G46" s="117" t="s">
        <v>164</v>
      </c>
      <c r="H46" s="133">
        <v>299</v>
      </c>
      <c r="I46" s="134" t="s">
        <v>313</v>
      </c>
      <c r="J46" s="135">
        <v>0.6</v>
      </c>
      <c r="K46" s="161" t="s">
        <v>165</v>
      </c>
      <c r="L46" s="135" t="s">
        <v>165</v>
      </c>
      <c r="M46" s="134" t="s">
        <v>310</v>
      </c>
      <c r="N46" s="135">
        <v>0.6</v>
      </c>
      <c r="O46" s="150" t="s">
        <v>310</v>
      </c>
      <c r="P46" s="24">
        <v>1</v>
      </c>
      <c r="Q46" s="39" t="s">
        <v>573</v>
      </c>
      <c r="R46" s="25" t="s">
        <v>167</v>
      </c>
      <c r="S46" s="23" t="s">
        <v>56</v>
      </c>
      <c r="T46" s="23" t="s">
        <v>110</v>
      </c>
      <c r="U46" s="26" t="s">
        <v>312</v>
      </c>
      <c r="V46" s="23" t="s">
        <v>111</v>
      </c>
      <c r="W46" s="23" t="s">
        <v>117</v>
      </c>
      <c r="X46" s="23" t="s">
        <v>113</v>
      </c>
      <c r="Y46" s="27">
        <v>0.36</v>
      </c>
      <c r="Z46" s="28" t="s">
        <v>318</v>
      </c>
      <c r="AA46" s="26">
        <v>0.36</v>
      </c>
      <c r="AB46" s="28" t="s">
        <v>310</v>
      </c>
      <c r="AC46" s="26">
        <v>0.6</v>
      </c>
      <c r="AD46" s="29" t="s">
        <v>310</v>
      </c>
      <c r="AE46" s="130" t="s">
        <v>62</v>
      </c>
      <c r="AF46" s="131" t="s">
        <v>208</v>
      </c>
      <c r="AG46" s="117" t="s">
        <v>209</v>
      </c>
      <c r="AH46" s="116">
        <v>45291</v>
      </c>
      <c r="AI46" s="117" t="s">
        <v>210</v>
      </c>
      <c r="AJ46" s="117"/>
      <c r="AK46" s="117" t="s">
        <v>209</v>
      </c>
      <c r="AL46" s="319"/>
      <c r="AM46" s="319"/>
      <c r="AN46" s="319"/>
      <c r="AO46" s="319"/>
      <c r="AP46" s="319"/>
      <c r="AQ46" s="319"/>
      <c r="AR46" s="319"/>
      <c r="AS46" s="319"/>
      <c r="AT46" s="319"/>
      <c r="AU46" s="319"/>
      <c r="AV46" s="319"/>
      <c r="AW46" s="319"/>
      <c r="AX46" s="319"/>
      <c r="AY46" s="319"/>
      <c r="AZ46" s="319"/>
      <c r="BA46" s="319"/>
      <c r="BB46" s="319"/>
    </row>
    <row r="47" spans="1:54" s="321" customFormat="1" ht="171.75" customHeight="1" x14ac:dyDescent="0.25">
      <c r="A47" s="154"/>
      <c r="B47" s="132"/>
      <c r="C47" s="117"/>
      <c r="D47" s="117"/>
      <c r="E47" s="117"/>
      <c r="F47" s="117"/>
      <c r="G47" s="117"/>
      <c r="H47" s="133"/>
      <c r="I47" s="134"/>
      <c r="J47" s="135"/>
      <c r="K47" s="161"/>
      <c r="L47" s="135">
        <v>0</v>
      </c>
      <c r="M47" s="134"/>
      <c r="N47" s="135"/>
      <c r="O47" s="150"/>
      <c r="P47" s="24">
        <v>2</v>
      </c>
      <c r="Q47" s="39" t="s">
        <v>574</v>
      </c>
      <c r="R47" s="25" t="s">
        <v>167</v>
      </c>
      <c r="S47" s="23" t="s">
        <v>56</v>
      </c>
      <c r="T47" s="23" t="s">
        <v>110</v>
      </c>
      <c r="U47" s="26" t="s">
        <v>312</v>
      </c>
      <c r="V47" s="23" t="s">
        <v>111</v>
      </c>
      <c r="W47" s="23" t="s">
        <v>117</v>
      </c>
      <c r="X47" s="23" t="s">
        <v>113</v>
      </c>
      <c r="Y47" s="27">
        <v>0.216</v>
      </c>
      <c r="Z47" s="28" t="s">
        <v>318</v>
      </c>
      <c r="AA47" s="26">
        <v>0.216</v>
      </c>
      <c r="AB47" s="28" t="s">
        <v>310</v>
      </c>
      <c r="AC47" s="26">
        <v>0.6</v>
      </c>
      <c r="AD47" s="29" t="s">
        <v>310</v>
      </c>
      <c r="AE47" s="130"/>
      <c r="AF47" s="131"/>
      <c r="AG47" s="117"/>
      <c r="AH47" s="116"/>
      <c r="AI47" s="117"/>
      <c r="AJ47" s="117"/>
      <c r="AK47" s="117"/>
      <c r="AL47" s="319"/>
      <c r="AM47" s="319"/>
      <c r="AN47" s="319"/>
      <c r="AO47" s="319"/>
      <c r="AP47" s="319"/>
      <c r="AQ47" s="319"/>
      <c r="AR47" s="319"/>
      <c r="AS47" s="319"/>
      <c r="AT47" s="319"/>
      <c r="AU47" s="319"/>
      <c r="AV47" s="319"/>
      <c r="AW47" s="319"/>
      <c r="AX47" s="319"/>
      <c r="AY47" s="319"/>
      <c r="AZ47" s="319"/>
      <c r="BA47" s="319"/>
      <c r="BB47" s="319"/>
    </row>
    <row r="48" spans="1:54" s="321" customFormat="1" ht="14.25" customHeight="1" x14ac:dyDescent="0.25">
      <c r="A48" s="154">
        <v>9</v>
      </c>
      <c r="B48" s="132" t="s">
        <v>224</v>
      </c>
      <c r="C48" s="117" t="s">
        <v>225</v>
      </c>
      <c r="D48" s="117" t="s">
        <v>226</v>
      </c>
      <c r="E48" s="117" t="s">
        <v>227</v>
      </c>
      <c r="F48" s="117" t="s">
        <v>228</v>
      </c>
      <c r="G48" s="117" t="s">
        <v>108</v>
      </c>
      <c r="H48" s="133">
        <v>246</v>
      </c>
      <c r="I48" s="134" t="s">
        <v>313</v>
      </c>
      <c r="J48" s="135">
        <v>0.6</v>
      </c>
      <c r="K48" s="137" t="s">
        <v>229</v>
      </c>
      <c r="L48" s="139" t="s">
        <v>229</v>
      </c>
      <c r="M48" s="134" t="s">
        <v>327</v>
      </c>
      <c r="N48" s="135">
        <v>0.8</v>
      </c>
      <c r="O48" s="150" t="s">
        <v>311</v>
      </c>
      <c r="P48" s="149">
        <v>1</v>
      </c>
      <c r="Q48" s="117" t="s">
        <v>230</v>
      </c>
      <c r="R48" s="147" t="s">
        <v>167</v>
      </c>
      <c r="S48" s="130" t="s">
        <v>56</v>
      </c>
      <c r="T48" s="130" t="s">
        <v>110</v>
      </c>
      <c r="U48" s="120" t="s">
        <v>312</v>
      </c>
      <c r="V48" s="130" t="s">
        <v>111</v>
      </c>
      <c r="W48" s="130" t="s">
        <v>117</v>
      </c>
      <c r="X48" s="130" t="s">
        <v>113</v>
      </c>
      <c r="Y48" s="118">
        <v>0.36</v>
      </c>
      <c r="Z48" s="119" t="s">
        <v>318</v>
      </c>
      <c r="AA48" s="120">
        <v>0.36</v>
      </c>
      <c r="AB48" s="119" t="s">
        <v>327</v>
      </c>
      <c r="AC48" s="120">
        <v>0.8</v>
      </c>
      <c r="AD48" s="148" t="s">
        <v>311</v>
      </c>
      <c r="AE48" s="130" t="s">
        <v>62</v>
      </c>
      <c r="AF48" s="131" t="s">
        <v>231</v>
      </c>
      <c r="AG48" s="117" t="s">
        <v>232</v>
      </c>
      <c r="AH48" s="116">
        <v>45291</v>
      </c>
      <c r="AI48" s="117" t="s">
        <v>189</v>
      </c>
      <c r="AJ48" s="117" t="s">
        <v>233</v>
      </c>
      <c r="AK48" s="117" t="s">
        <v>232</v>
      </c>
      <c r="AL48" s="319"/>
      <c r="AM48" s="319"/>
      <c r="AN48" s="319"/>
      <c r="AO48" s="319"/>
      <c r="AP48" s="319"/>
      <c r="AQ48" s="319"/>
      <c r="AR48" s="319"/>
      <c r="AS48" s="319"/>
      <c r="AT48" s="319"/>
      <c r="AU48" s="319"/>
      <c r="AV48" s="319"/>
      <c r="AW48" s="319"/>
      <c r="AX48" s="319"/>
      <c r="AY48" s="319"/>
      <c r="AZ48" s="319"/>
      <c r="BA48" s="319"/>
      <c r="BB48" s="319"/>
    </row>
    <row r="49" spans="1:54" s="321" customFormat="1" ht="14.25" customHeight="1" x14ac:dyDescent="0.25">
      <c r="A49" s="154"/>
      <c r="B49" s="132"/>
      <c r="C49" s="117"/>
      <c r="D49" s="117"/>
      <c r="E49" s="117"/>
      <c r="F49" s="117"/>
      <c r="G49" s="117"/>
      <c r="H49" s="133"/>
      <c r="I49" s="134"/>
      <c r="J49" s="135"/>
      <c r="K49" s="137"/>
      <c r="L49" s="139">
        <v>0</v>
      </c>
      <c r="M49" s="134"/>
      <c r="N49" s="135"/>
      <c r="O49" s="150"/>
      <c r="P49" s="149"/>
      <c r="Q49" s="117"/>
      <c r="R49" s="147"/>
      <c r="S49" s="130"/>
      <c r="T49" s="130"/>
      <c r="U49" s="120"/>
      <c r="V49" s="130"/>
      <c r="W49" s="130"/>
      <c r="X49" s="130"/>
      <c r="Y49" s="118"/>
      <c r="Z49" s="119"/>
      <c r="AA49" s="120"/>
      <c r="AB49" s="119"/>
      <c r="AC49" s="120"/>
      <c r="AD49" s="148"/>
      <c r="AE49" s="130"/>
      <c r="AF49" s="131"/>
      <c r="AG49" s="117"/>
      <c r="AH49" s="116"/>
      <c r="AI49" s="117"/>
      <c r="AJ49" s="117"/>
      <c r="AK49" s="117"/>
      <c r="AL49" s="319"/>
      <c r="AM49" s="319"/>
      <c r="AN49" s="319"/>
      <c r="AO49" s="319"/>
      <c r="AP49" s="319"/>
      <c r="AQ49" s="319"/>
      <c r="AR49" s="319"/>
      <c r="AS49" s="319"/>
      <c r="AT49" s="319"/>
      <c r="AU49" s="319"/>
      <c r="AV49" s="319"/>
      <c r="AW49" s="319"/>
      <c r="AX49" s="319"/>
      <c r="AY49" s="319"/>
      <c r="AZ49" s="319"/>
      <c r="BA49" s="319"/>
      <c r="BB49" s="319"/>
    </row>
    <row r="50" spans="1:54" s="321" customFormat="1" ht="14.25" customHeight="1" x14ac:dyDescent="0.25">
      <c r="A50" s="154"/>
      <c r="B50" s="132"/>
      <c r="C50" s="117"/>
      <c r="D50" s="117"/>
      <c r="E50" s="117"/>
      <c r="F50" s="117"/>
      <c r="G50" s="117"/>
      <c r="H50" s="133"/>
      <c r="I50" s="134"/>
      <c r="J50" s="135"/>
      <c r="K50" s="137"/>
      <c r="L50" s="139">
        <v>0</v>
      </c>
      <c r="M50" s="134"/>
      <c r="N50" s="135"/>
      <c r="O50" s="150"/>
      <c r="P50" s="149"/>
      <c r="Q50" s="117"/>
      <c r="R50" s="147"/>
      <c r="S50" s="130"/>
      <c r="T50" s="130"/>
      <c r="U50" s="120"/>
      <c r="V50" s="130"/>
      <c r="W50" s="130"/>
      <c r="X50" s="130"/>
      <c r="Y50" s="118"/>
      <c r="Z50" s="119"/>
      <c r="AA50" s="120"/>
      <c r="AB50" s="119"/>
      <c r="AC50" s="120"/>
      <c r="AD50" s="148"/>
      <c r="AE50" s="130"/>
      <c r="AF50" s="131"/>
      <c r="AG50" s="117"/>
      <c r="AH50" s="116"/>
      <c r="AI50" s="117"/>
      <c r="AJ50" s="117"/>
      <c r="AK50" s="117"/>
      <c r="AL50" s="319"/>
      <c r="AM50" s="319"/>
      <c r="AN50" s="319"/>
      <c r="AO50" s="319"/>
      <c r="AP50" s="319"/>
      <c r="AQ50" s="319"/>
      <c r="AR50" s="319"/>
      <c r="AS50" s="319"/>
      <c r="AT50" s="319"/>
      <c r="AU50" s="319"/>
      <c r="AV50" s="319"/>
      <c r="AW50" s="319"/>
      <c r="AX50" s="319"/>
      <c r="AY50" s="319"/>
      <c r="AZ50" s="319"/>
      <c r="BA50" s="319"/>
      <c r="BB50" s="319"/>
    </row>
    <row r="51" spans="1:54" s="321" customFormat="1" ht="14.25" customHeight="1" x14ac:dyDescent="0.25">
      <c r="A51" s="154"/>
      <c r="B51" s="132"/>
      <c r="C51" s="117"/>
      <c r="D51" s="117"/>
      <c r="E51" s="117"/>
      <c r="F51" s="117"/>
      <c r="G51" s="117"/>
      <c r="H51" s="133"/>
      <c r="I51" s="134"/>
      <c r="J51" s="135"/>
      <c r="K51" s="137"/>
      <c r="L51" s="139">
        <v>0</v>
      </c>
      <c r="M51" s="134"/>
      <c r="N51" s="135"/>
      <c r="O51" s="150"/>
      <c r="P51" s="149"/>
      <c r="Q51" s="117"/>
      <c r="R51" s="147"/>
      <c r="S51" s="130"/>
      <c r="T51" s="130"/>
      <c r="U51" s="120"/>
      <c r="V51" s="130"/>
      <c r="W51" s="130"/>
      <c r="X51" s="130"/>
      <c r="Y51" s="118"/>
      <c r="Z51" s="119"/>
      <c r="AA51" s="120"/>
      <c r="AB51" s="119"/>
      <c r="AC51" s="120"/>
      <c r="AD51" s="148"/>
      <c r="AE51" s="130"/>
      <c r="AF51" s="131"/>
      <c r="AG51" s="117"/>
      <c r="AH51" s="116"/>
      <c r="AI51" s="117"/>
      <c r="AJ51" s="117"/>
      <c r="AK51" s="117"/>
      <c r="AL51" s="319"/>
      <c r="AM51" s="319"/>
      <c r="AN51" s="319"/>
      <c r="AO51" s="319"/>
      <c r="AP51" s="319"/>
      <c r="AQ51" s="319"/>
      <c r="AR51" s="319"/>
      <c r="AS51" s="319"/>
      <c r="AT51" s="319"/>
      <c r="AU51" s="319"/>
      <c r="AV51" s="319"/>
      <c r="AW51" s="319"/>
      <c r="AX51" s="319"/>
      <c r="AY51" s="319"/>
      <c r="AZ51" s="319"/>
      <c r="BA51" s="319"/>
      <c r="BB51" s="319"/>
    </row>
    <row r="52" spans="1:54" s="321" customFormat="1" ht="14.25" customHeight="1" x14ac:dyDescent="0.25">
      <c r="A52" s="154"/>
      <c r="B52" s="132"/>
      <c r="C52" s="117"/>
      <c r="D52" s="117"/>
      <c r="E52" s="117"/>
      <c r="F52" s="117"/>
      <c r="G52" s="117"/>
      <c r="H52" s="133"/>
      <c r="I52" s="134"/>
      <c r="J52" s="135"/>
      <c r="K52" s="137"/>
      <c r="L52" s="139">
        <v>0</v>
      </c>
      <c r="M52" s="134"/>
      <c r="N52" s="135"/>
      <c r="O52" s="150"/>
      <c r="P52" s="149"/>
      <c r="Q52" s="117"/>
      <c r="R52" s="147"/>
      <c r="S52" s="130"/>
      <c r="T52" s="130"/>
      <c r="U52" s="120"/>
      <c r="V52" s="130"/>
      <c r="W52" s="130"/>
      <c r="X52" s="130"/>
      <c r="Y52" s="118"/>
      <c r="Z52" s="119"/>
      <c r="AA52" s="120"/>
      <c r="AB52" s="119"/>
      <c r="AC52" s="120"/>
      <c r="AD52" s="148"/>
      <c r="AE52" s="130"/>
      <c r="AF52" s="131"/>
      <c r="AG52" s="117"/>
      <c r="AH52" s="116"/>
      <c r="AI52" s="117"/>
      <c r="AJ52" s="117"/>
      <c r="AK52" s="117"/>
      <c r="AL52" s="319"/>
      <c r="AM52" s="319"/>
      <c r="AN52" s="319"/>
      <c r="AO52" s="319"/>
      <c r="AP52" s="319"/>
      <c r="AQ52" s="319"/>
      <c r="AR52" s="319"/>
      <c r="AS52" s="319"/>
      <c r="AT52" s="319"/>
      <c r="AU52" s="319"/>
      <c r="AV52" s="319"/>
      <c r="AW52" s="319"/>
      <c r="AX52" s="319"/>
      <c r="AY52" s="319"/>
      <c r="AZ52" s="319"/>
      <c r="BA52" s="319"/>
      <c r="BB52" s="319"/>
    </row>
    <row r="53" spans="1:54" s="321" customFormat="1" ht="94.5" customHeight="1" x14ac:dyDescent="0.25">
      <c r="A53" s="154"/>
      <c r="B53" s="132"/>
      <c r="C53" s="117"/>
      <c r="D53" s="117"/>
      <c r="E53" s="117"/>
      <c r="F53" s="117"/>
      <c r="G53" s="117"/>
      <c r="H53" s="133"/>
      <c r="I53" s="134"/>
      <c r="J53" s="135"/>
      <c r="K53" s="137"/>
      <c r="L53" s="139">
        <v>0</v>
      </c>
      <c r="M53" s="134"/>
      <c r="N53" s="135"/>
      <c r="O53" s="150"/>
      <c r="P53" s="149"/>
      <c r="Q53" s="117"/>
      <c r="R53" s="147"/>
      <c r="S53" s="130"/>
      <c r="T53" s="130"/>
      <c r="U53" s="120"/>
      <c r="V53" s="130"/>
      <c r="W53" s="130"/>
      <c r="X53" s="130"/>
      <c r="Y53" s="118"/>
      <c r="Z53" s="119"/>
      <c r="AA53" s="120"/>
      <c r="AB53" s="119"/>
      <c r="AC53" s="120"/>
      <c r="AD53" s="148"/>
      <c r="AE53" s="130"/>
      <c r="AF53" s="131"/>
      <c r="AG53" s="117"/>
      <c r="AH53" s="116"/>
      <c r="AI53" s="117"/>
      <c r="AJ53" s="117"/>
      <c r="AK53" s="117"/>
      <c r="AL53" s="319"/>
      <c r="AM53" s="319"/>
      <c r="AN53" s="319"/>
      <c r="AO53" s="319"/>
      <c r="AP53" s="319"/>
      <c r="AQ53" s="319"/>
      <c r="AR53" s="319"/>
      <c r="AS53" s="319"/>
      <c r="AT53" s="319"/>
      <c r="AU53" s="319"/>
      <c r="AV53" s="319"/>
      <c r="AW53" s="319"/>
      <c r="AX53" s="319"/>
      <c r="AY53" s="319"/>
      <c r="AZ53" s="319"/>
      <c r="BA53" s="319"/>
      <c r="BB53" s="319"/>
    </row>
    <row r="54" spans="1:54" s="321" customFormat="1" ht="85.5" customHeight="1" x14ac:dyDescent="0.25">
      <c r="A54" s="154">
        <v>10</v>
      </c>
      <c r="B54" s="132" t="s">
        <v>224</v>
      </c>
      <c r="C54" s="117" t="s">
        <v>118</v>
      </c>
      <c r="D54" s="117" t="s">
        <v>234</v>
      </c>
      <c r="E54" s="117" t="s">
        <v>235</v>
      </c>
      <c r="F54" s="117" t="s">
        <v>236</v>
      </c>
      <c r="G54" s="117" t="s">
        <v>108</v>
      </c>
      <c r="H54" s="133">
        <v>365</v>
      </c>
      <c r="I54" s="134" t="s">
        <v>313</v>
      </c>
      <c r="J54" s="135">
        <v>0.6</v>
      </c>
      <c r="K54" s="161" t="s">
        <v>109</v>
      </c>
      <c r="L54" s="135" t="s">
        <v>109</v>
      </c>
      <c r="M54" s="134" t="s">
        <v>327</v>
      </c>
      <c r="N54" s="135">
        <v>0.8</v>
      </c>
      <c r="O54" s="150" t="s">
        <v>311</v>
      </c>
      <c r="P54" s="24">
        <v>1</v>
      </c>
      <c r="Q54" s="328" t="s">
        <v>237</v>
      </c>
      <c r="R54" s="25" t="s">
        <v>167</v>
      </c>
      <c r="S54" s="23" t="s">
        <v>56</v>
      </c>
      <c r="T54" s="23" t="s">
        <v>110</v>
      </c>
      <c r="U54" s="26" t="s">
        <v>312</v>
      </c>
      <c r="V54" s="23" t="s">
        <v>111</v>
      </c>
      <c r="W54" s="23" t="s">
        <v>117</v>
      </c>
      <c r="X54" s="23" t="s">
        <v>113</v>
      </c>
      <c r="Y54" s="27">
        <v>0.36</v>
      </c>
      <c r="Z54" s="28" t="s">
        <v>318</v>
      </c>
      <c r="AA54" s="26">
        <v>0.36</v>
      </c>
      <c r="AB54" s="28" t="s">
        <v>327</v>
      </c>
      <c r="AC54" s="26">
        <v>0.8</v>
      </c>
      <c r="AD54" s="29" t="s">
        <v>311</v>
      </c>
      <c r="AE54" s="130" t="s">
        <v>62</v>
      </c>
      <c r="AF54" s="131" t="s">
        <v>238</v>
      </c>
      <c r="AG54" s="117" t="s">
        <v>239</v>
      </c>
      <c r="AH54" s="116">
        <v>45291</v>
      </c>
      <c r="AI54" s="117" t="s">
        <v>240</v>
      </c>
      <c r="AJ54" s="117" t="s">
        <v>241</v>
      </c>
      <c r="AK54" s="117" t="s">
        <v>242</v>
      </c>
      <c r="AL54" s="319"/>
      <c r="AM54" s="319"/>
      <c r="AN54" s="319"/>
      <c r="AO54" s="319"/>
      <c r="AP54" s="319"/>
      <c r="AQ54" s="319"/>
      <c r="AR54" s="319"/>
      <c r="AS54" s="319"/>
      <c r="AT54" s="319"/>
      <c r="AU54" s="319"/>
      <c r="AV54" s="319"/>
      <c r="AW54" s="319"/>
      <c r="AX54" s="319"/>
      <c r="AY54" s="319"/>
      <c r="AZ54" s="319"/>
      <c r="BA54" s="319"/>
      <c r="BB54" s="319"/>
    </row>
    <row r="55" spans="1:54" s="321" customFormat="1" ht="14.25" customHeight="1" x14ac:dyDescent="0.25">
      <c r="A55" s="154"/>
      <c r="B55" s="132"/>
      <c r="C55" s="117"/>
      <c r="D55" s="117"/>
      <c r="E55" s="117"/>
      <c r="F55" s="117"/>
      <c r="G55" s="117"/>
      <c r="H55" s="133"/>
      <c r="I55" s="134"/>
      <c r="J55" s="135"/>
      <c r="K55" s="161"/>
      <c r="L55" s="135">
        <v>0</v>
      </c>
      <c r="M55" s="134"/>
      <c r="N55" s="135"/>
      <c r="O55" s="150"/>
      <c r="P55" s="149">
        <v>2</v>
      </c>
      <c r="Q55" s="117" t="s">
        <v>243</v>
      </c>
      <c r="R55" s="147" t="s">
        <v>564</v>
      </c>
      <c r="S55" s="130" t="s">
        <v>204</v>
      </c>
      <c r="T55" s="130" t="s">
        <v>110</v>
      </c>
      <c r="U55" s="120" t="s">
        <v>565</v>
      </c>
      <c r="V55" s="130" t="s">
        <v>111</v>
      </c>
      <c r="W55" s="130" t="s">
        <v>117</v>
      </c>
      <c r="X55" s="130" t="s">
        <v>113</v>
      </c>
      <c r="Y55" s="118">
        <v>0.36</v>
      </c>
      <c r="Z55" s="119" t="s">
        <v>318</v>
      </c>
      <c r="AA55" s="120">
        <v>0.36</v>
      </c>
      <c r="AB55" s="119" t="s">
        <v>310</v>
      </c>
      <c r="AC55" s="120">
        <v>0.60000000000000009</v>
      </c>
      <c r="AD55" s="148" t="s">
        <v>310</v>
      </c>
      <c r="AE55" s="130"/>
      <c r="AF55" s="131"/>
      <c r="AG55" s="117"/>
      <c r="AH55" s="116"/>
      <c r="AI55" s="117"/>
      <c r="AJ55" s="117"/>
      <c r="AK55" s="117"/>
      <c r="AL55" s="319"/>
      <c r="AM55" s="319"/>
      <c r="AN55" s="319"/>
      <c r="AO55" s="319"/>
      <c r="AP55" s="319"/>
      <c r="AQ55" s="319"/>
      <c r="AR55" s="319"/>
      <c r="AS55" s="319"/>
      <c r="AT55" s="319"/>
      <c r="AU55" s="319"/>
      <c r="AV55" s="319"/>
      <c r="AW55" s="319"/>
      <c r="AX55" s="319"/>
      <c r="AY55" s="319"/>
      <c r="AZ55" s="319"/>
      <c r="BA55" s="319"/>
      <c r="BB55" s="319"/>
    </row>
    <row r="56" spans="1:54" s="321" customFormat="1" ht="14.25" customHeight="1" x14ac:dyDescent="0.25">
      <c r="A56" s="154"/>
      <c r="B56" s="132"/>
      <c r="C56" s="117"/>
      <c r="D56" s="117"/>
      <c r="E56" s="117"/>
      <c r="F56" s="117"/>
      <c r="G56" s="117"/>
      <c r="H56" s="133"/>
      <c r="I56" s="134"/>
      <c r="J56" s="135"/>
      <c r="K56" s="161"/>
      <c r="L56" s="135">
        <v>0</v>
      </c>
      <c r="M56" s="134"/>
      <c r="N56" s="135"/>
      <c r="O56" s="150"/>
      <c r="P56" s="149"/>
      <c r="Q56" s="117"/>
      <c r="R56" s="147"/>
      <c r="S56" s="130"/>
      <c r="T56" s="130"/>
      <c r="U56" s="120"/>
      <c r="V56" s="130"/>
      <c r="W56" s="130"/>
      <c r="X56" s="130"/>
      <c r="Y56" s="118"/>
      <c r="Z56" s="119"/>
      <c r="AA56" s="120"/>
      <c r="AB56" s="119"/>
      <c r="AC56" s="120"/>
      <c r="AD56" s="148"/>
      <c r="AE56" s="130"/>
      <c r="AF56" s="131"/>
      <c r="AG56" s="117"/>
      <c r="AH56" s="116"/>
      <c r="AI56" s="117"/>
      <c r="AJ56" s="117"/>
      <c r="AK56" s="117"/>
      <c r="AL56" s="319"/>
      <c r="AM56" s="319"/>
      <c r="AN56" s="319"/>
      <c r="AO56" s="319"/>
      <c r="AP56" s="319"/>
      <c r="AQ56" s="319"/>
      <c r="AR56" s="319"/>
      <c r="AS56" s="319"/>
      <c r="AT56" s="319"/>
      <c r="AU56" s="319"/>
      <c r="AV56" s="319"/>
      <c r="AW56" s="319"/>
      <c r="AX56" s="319"/>
      <c r="AY56" s="319"/>
      <c r="AZ56" s="319"/>
      <c r="BA56" s="319"/>
      <c r="BB56" s="319"/>
    </row>
    <row r="57" spans="1:54" s="321" customFormat="1" ht="14.25" customHeight="1" x14ac:dyDescent="0.25">
      <c r="A57" s="154"/>
      <c r="B57" s="132"/>
      <c r="C57" s="117"/>
      <c r="D57" s="117"/>
      <c r="E57" s="117"/>
      <c r="F57" s="117"/>
      <c r="G57" s="117"/>
      <c r="H57" s="133"/>
      <c r="I57" s="134"/>
      <c r="J57" s="135"/>
      <c r="K57" s="161"/>
      <c r="L57" s="135">
        <v>0</v>
      </c>
      <c r="M57" s="134"/>
      <c r="N57" s="135"/>
      <c r="O57" s="150"/>
      <c r="P57" s="149"/>
      <c r="Q57" s="117"/>
      <c r="R57" s="147"/>
      <c r="S57" s="130"/>
      <c r="T57" s="130"/>
      <c r="U57" s="120"/>
      <c r="V57" s="130"/>
      <c r="W57" s="130"/>
      <c r="X57" s="130"/>
      <c r="Y57" s="118"/>
      <c r="Z57" s="119"/>
      <c r="AA57" s="120"/>
      <c r="AB57" s="119"/>
      <c r="AC57" s="120"/>
      <c r="AD57" s="148"/>
      <c r="AE57" s="130"/>
      <c r="AF57" s="131"/>
      <c r="AG57" s="117"/>
      <c r="AH57" s="116"/>
      <c r="AI57" s="117"/>
      <c r="AJ57" s="117"/>
      <c r="AK57" s="117"/>
      <c r="AL57" s="319"/>
      <c r="AM57" s="319"/>
      <c r="AN57" s="319"/>
      <c r="AO57" s="319"/>
      <c r="AP57" s="319"/>
      <c r="AQ57" s="319"/>
      <c r="AR57" s="319"/>
      <c r="AS57" s="319"/>
      <c r="AT57" s="319"/>
      <c r="AU57" s="319"/>
      <c r="AV57" s="319"/>
      <c r="AW57" s="319"/>
      <c r="AX57" s="319"/>
      <c r="AY57" s="319"/>
      <c r="AZ57" s="319"/>
      <c r="BA57" s="319"/>
      <c r="BB57" s="319"/>
    </row>
    <row r="58" spans="1:54" s="321" customFormat="1" ht="14.25" customHeight="1" x14ac:dyDescent="0.25">
      <c r="A58" s="154"/>
      <c r="B58" s="132"/>
      <c r="C58" s="117"/>
      <c r="D58" s="117"/>
      <c r="E58" s="117"/>
      <c r="F58" s="117"/>
      <c r="G58" s="117"/>
      <c r="H58" s="133"/>
      <c r="I58" s="134"/>
      <c r="J58" s="135"/>
      <c r="K58" s="161"/>
      <c r="L58" s="135">
        <v>0</v>
      </c>
      <c r="M58" s="134"/>
      <c r="N58" s="135"/>
      <c r="O58" s="150"/>
      <c r="P58" s="149"/>
      <c r="Q58" s="117"/>
      <c r="R58" s="147"/>
      <c r="S58" s="130"/>
      <c r="T58" s="130"/>
      <c r="U58" s="120"/>
      <c r="V58" s="130"/>
      <c r="W58" s="130"/>
      <c r="X58" s="130"/>
      <c r="Y58" s="118"/>
      <c r="Z58" s="119"/>
      <c r="AA58" s="120"/>
      <c r="AB58" s="119"/>
      <c r="AC58" s="120"/>
      <c r="AD58" s="148"/>
      <c r="AE58" s="130"/>
      <c r="AF58" s="131"/>
      <c r="AG58" s="117"/>
      <c r="AH58" s="116"/>
      <c r="AI58" s="117"/>
      <c r="AJ58" s="117"/>
      <c r="AK58" s="117"/>
      <c r="AL58" s="319"/>
      <c r="AM58" s="319"/>
      <c r="AN58" s="319"/>
      <c r="AO58" s="319"/>
      <c r="AP58" s="319"/>
      <c r="AQ58" s="319"/>
      <c r="AR58" s="319"/>
      <c r="AS58" s="319"/>
      <c r="AT58" s="319"/>
      <c r="AU58" s="319"/>
      <c r="AV58" s="319"/>
      <c r="AW58" s="319"/>
      <c r="AX58" s="319"/>
      <c r="AY58" s="319"/>
      <c r="AZ58" s="319"/>
      <c r="BA58" s="319"/>
      <c r="BB58" s="319"/>
    </row>
    <row r="59" spans="1:54" s="321" customFormat="1" ht="170.25" customHeight="1" x14ac:dyDescent="0.25">
      <c r="A59" s="154"/>
      <c r="B59" s="132"/>
      <c r="C59" s="117"/>
      <c r="D59" s="117"/>
      <c r="E59" s="117"/>
      <c r="F59" s="117"/>
      <c r="G59" s="117"/>
      <c r="H59" s="133"/>
      <c r="I59" s="134"/>
      <c r="J59" s="135"/>
      <c r="K59" s="161"/>
      <c r="L59" s="135">
        <v>0</v>
      </c>
      <c r="M59" s="134"/>
      <c r="N59" s="135"/>
      <c r="O59" s="150"/>
      <c r="P59" s="149"/>
      <c r="Q59" s="117"/>
      <c r="R59" s="147"/>
      <c r="S59" s="130"/>
      <c r="T59" s="130"/>
      <c r="U59" s="120"/>
      <c r="V59" s="130"/>
      <c r="W59" s="130"/>
      <c r="X59" s="130"/>
      <c r="Y59" s="118"/>
      <c r="Z59" s="119"/>
      <c r="AA59" s="120"/>
      <c r="AB59" s="119"/>
      <c r="AC59" s="120"/>
      <c r="AD59" s="148"/>
      <c r="AE59" s="130"/>
      <c r="AF59" s="131"/>
      <c r="AG59" s="117"/>
      <c r="AH59" s="116"/>
      <c r="AI59" s="117"/>
      <c r="AJ59" s="117"/>
      <c r="AK59" s="117"/>
      <c r="AL59" s="319"/>
      <c r="AM59" s="319"/>
      <c r="AN59" s="319"/>
      <c r="AO59" s="319"/>
      <c r="AP59" s="319"/>
      <c r="AQ59" s="319"/>
      <c r="AR59" s="319"/>
      <c r="AS59" s="319"/>
      <c r="AT59" s="319"/>
      <c r="AU59" s="319"/>
      <c r="AV59" s="319"/>
      <c r="AW59" s="319"/>
      <c r="AX59" s="319"/>
      <c r="AY59" s="319"/>
      <c r="AZ59" s="319"/>
      <c r="BA59" s="319"/>
      <c r="BB59" s="319"/>
    </row>
    <row r="60" spans="1:54" s="321" customFormat="1" ht="162.75" customHeight="1" x14ac:dyDescent="0.25">
      <c r="A60" s="154">
        <v>11</v>
      </c>
      <c r="B60" s="132" t="s">
        <v>246</v>
      </c>
      <c r="C60" s="117" t="s">
        <v>118</v>
      </c>
      <c r="D60" s="117" t="s">
        <v>600</v>
      </c>
      <c r="E60" s="117" t="s">
        <v>601</v>
      </c>
      <c r="F60" s="117" t="s">
        <v>602</v>
      </c>
      <c r="G60" s="117" t="s">
        <v>108</v>
      </c>
      <c r="H60" s="133">
        <v>1000</v>
      </c>
      <c r="I60" s="134" t="s">
        <v>562</v>
      </c>
      <c r="J60" s="135">
        <v>0.8</v>
      </c>
      <c r="K60" s="161" t="s">
        <v>165</v>
      </c>
      <c r="L60" s="135" t="s">
        <v>165</v>
      </c>
      <c r="M60" s="134" t="s">
        <v>310</v>
      </c>
      <c r="N60" s="135">
        <v>0.6</v>
      </c>
      <c r="O60" s="150" t="s">
        <v>311</v>
      </c>
      <c r="P60" s="149">
        <v>1</v>
      </c>
      <c r="Q60" s="117" t="s">
        <v>603</v>
      </c>
      <c r="R60" s="147" t="s">
        <v>167</v>
      </c>
      <c r="S60" s="130" t="s">
        <v>56</v>
      </c>
      <c r="T60" s="130" t="s">
        <v>110</v>
      </c>
      <c r="U60" s="120" t="s">
        <v>312</v>
      </c>
      <c r="V60" s="130" t="s">
        <v>111</v>
      </c>
      <c r="W60" s="130" t="s">
        <v>117</v>
      </c>
      <c r="X60" s="130" t="s">
        <v>113</v>
      </c>
      <c r="Y60" s="118">
        <v>0.48</v>
      </c>
      <c r="Z60" s="119" t="s">
        <v>313</v>
      </c>
      <c r="AA60" s="120">
        <v>0.48</v>
      </c>
      <c r="AB60" s="119" t="s">
        <v>310</v>
      </c>
      <c r="AC60" s="120">
        <v>0.6</v>
      </c>
      <c r="AD60" s="148" t="s">
        <v>310</v>
      </c>
      <c r="AE60" s="130" t="s">
        <v>62</v>
      </c>
      <c r="AF60" s="303" t="s">
        <v>604</v>
      </c>
      <c r="AG60" s="117" t="s">
        <v>247</v>
      </c>
      <c r="AH60" s="116">
        <v>45291</v>
      </c>
      <c r="AI60" s="117" t="s">
        <v>605</v>
      </c>
      <c r="AJ60" s="117" t="s">
        <v>248</v>
      </c>
      <c r="AK60" s="117" t="s">
        <v>249</v>
      </c>
      <c r="AL60" s="319"/>
      <c r="AM60" s="319"/>
      <c r="AN60" s="319"/>
      <c r="AO60" s="319"/>
      <c r="AP60" s="319"/>
      <c r="AQ60" s="319"/>
      <c r="AR60" s="319"/>
      <c r="AS60" s="319"/>
      <c r="AT60" s="319"/>
      <c r="AU60" s="319"/>
      <c r="AV60" s="319"/>
      <c r="AW60" s="319"/>
      <c r="AX60" s="319"/>
      <c r="AY60" s="319"/>
      <c r="AZ60" s="319"/>
      <c r="BA60" s="319"/>
      <c r="BB60" s="319"/>
    </row>
    <row r="61" spans="1:54" s="321" customFormat="1" ht="14.25" customHeight="1" x14ac:dyDescent="0.25">
      <c r="A61" s="154"/>
      <c r="B61" s="132"/>
      <c r="C61" s="117"/>
      <c r="D61" s="117"/>
      <c r="E61" s="117"/>
      <c r="F61" s="117"/>
      <c r="G61" s="117"/>
      <c r="H61" s="133"/>
      <c r="I61" s="134"/>
      <c r="J61" s="135"/>
      <c r="K61" s="161"/>
      <c r="L61" s="135">
        <v>0</v>
      </c>
      <c r="M61" s="134"/>
      <c r="N61" s="135"/>
      <c r="O61" s="150"/>
      <c r="P61" s="149"/>
      <c r="Q61" s="117"/>
      <c r="R61" s="147"/>
      <c r="S61" s="130"/>
      <c r="T61" s="130"/>
      <c r="U61" s="120"/>
      <c r="V61" s="130"/>
      <c r="W61" s="130"/>
      <c r="X61" s="130"/>
      <c r="Y61" s="118"/>
      <c r="Z61" s="119"/>
      <c r="AA61" s="120"/>
      <c r="AB61" s="119"/>
      <c r="AC61" s="120"/>
      <c r="AD61" s="148"/>
      <c r="AE61" s="130"/>
      <c r="AF61" s="303"/>
      <c r="AG61" s="117"/>
      <c r="AH61" s="116"/>
      <c r="AI61" s="117"/>
      <c r="AJ61" s="117"/>
      <c r="AK61" s="117"/>
      <c r="AL61" s="319"/>
      <c r="AM61" s="319"/>
      <c r="AN61" s="319"/>
      <c r="AO61" s="319"/>
      <c r="AP61" s="319"/>
      <c r="AQ61" s="319"/>
      <c r="AR61" s="319"/>
      <c r="AS61" s="319"/>
      <c r="AT61" s="319"/>
      <c r="AU61" s="319"/>
      <c r="AV61" s="319"/>
      <c r="AW61" s="319"/>
      <c r="AX61" s="319"/>
      <c r="AY61" s="319"/>
      <c r="AZ61" s="319"/>
      <c r="BA61" s="319"/>
      <c r="BB61" s="319"/>
    </row>
    <row r="62" spans="1:54" s="321" customFormat="1" ht="14.25" customHeight="1" x14ac:dyDescent="0.25">
      <c r="A62" s="154"/>
      <c r="B62" s="132"/>
      <c r="C62" s="117"/>
      <c r="D62" s="117"/>
      <c r="E62" s="117"/>
      <c r="F62" s="117"/>
      <c r="G62" s="117"/>
      <c r="H62" s="133"/>
      <c r="I62" s="134"/>
      <c r="J62" s="135"/>
      <c r="K62" s="161"/>
      <c r="L62" s="135">
        <v>0</v>
      </c>
      <c r="M62" s="134"/>
      <c r="N62" s="135"/>
      <c r="O62" s="150"/>
      <c r="P62" s="149"/>
      <c r="Q62" s="117"/>
      <c r="R62" s="147"/>
      <c r="S62" s="130"/>
      <c r="T62" s="130"/>
      <c r="U62" s="120"/>
      <c r="V62" s="130"/>
      <c r="W62" s="130"/>
      <c r="X62" s="130"/>
      <c r="Y62" s="118"/>
      <c r="Z62" s="119"/>
      <c r="AA62" s="120"/>
      <c r="AB62" s="119"/>
      <c r="AC62" s="120"/>
      <c r="AD62" s="148"/>
      <c r="AE62" s="130"/>
      <c r="AF62" s="303"/>
      <c r="AG62" s="117"/>
      <c r="AH62" s="116"/>
      <c r="AI62" s="117"/>
      <c r="AJ62" s="117"/>
      <c r="AK62" s="117"/>
      <c r="AL62" s="319"/>
      <c r="AM62" s="319"/>
      <c r="AN62" s="319"/>
      <c r="AO62" s="319"/>
      <c r="AP62" s="319"/>
      <c r="AQ62" s="319"/>
      <c r="AR62" s="319"/>
      <c r="AS62" s="319"/>
      <c r="AT62" s="319"/>
      <c r="AU62" s="319"/>
      <c r="AV62" s="319"/>
      <c r="AW62" s="319"/>
      <c r="AX62" s="319"/>
      <c r="AY62" s="319"/>
      <c r="AZ62" s="319"/>
      <c r="BA62" s="319"/>
      <c r="BB62" s="319"/>
    </row>
    <row r="63" spans="1:54" s="321" customFormat="1" ht="14.25" customHeight="1" x14ac:dyDescent="0.25">
      <c r="A63" s="154"/>
      <c r="B63" s="132"/>
      <c r="C63" s="117"/>
      <c r="D63" s="117"/>
      <c r="E63" s="117"/>
      <c r="F63" s="117"/>
      <c r="G63" s="117"/>
      <c r="H63" s="133"/>
      <c r="I63" s="134"/>
      <c r="J63" s="135"/>
      <c r="K63" s="161"/>
      <c r="L63" s="135"/>
      <c r="M63" s="134"/>
      <c r="N63" s="135"/>
      <c r="O63" s="150"/>
      <c r="P63" s="149"/>
      <c r="Q63" s="117"/>
      <c r="R63" s="147"/>
      <c r="S63" s="130"/>
      <c r="T63" s="130"/>
      <c r="U63" s="120"/>
      <c r="V63" s="130"/>
      <c r="W63" s="130"/>
      <c r="X63" s="130"/>
      <c r="Y63" s="118"/>
      <c r="Z63" s="119"/>
      <c r="AA63" s="120"/>
      <c r="AB63" s="119"/>
      <c r="AC63" s="120"/>
      <c r="AD63" s="148"/>
      <c r="AE63" s="130"/>
      <c r="AF63" s="303"/>
      <c r="AG63" s="117"/>
      <c r="AH63" s="116"/>
      <c r="AI63" s="117"/>
      <c r="AJ63" s="117"/>
      <c r="AK63" s="117"/>
      <c r="AL63" s="319"/>
      <c r="AM63" s="319"/>
      <c r="AN63" s="319"/>
      <c r="AO63" s="319"/>
      <c r="AP63" s="319"/>
      <c r="AQ63" s="319"/>
      <c r="AR63" s="319"/>
      <c r="AS63" s="319"/>
      <c r="AT63" s="319"/>
      <c r="AU63" s="319"/>
      <c r="AV63" s="319"/>
      <c r="AW63" s="319"/>
      <c r="AX63" s="319"/>
      <c r="AY63" s="319"/>
      <c r="AZ63" s="319"/>
      <c r="BA63" s="319"/>
      <c r="BB63" s="319"/>
    </row>
    <row r="64" spans="1:54" s="321" customFormat="1" ht="14.25" customHeight="1" x14ac:dyDescent="0.25">
      <c r="A64" s="154"/>
      <c r="B64" s="132"/>
      <c r="C64" s="117"/>
      <c r="D64" s="117"/>
      <c r="E64" s="117"/>
      <c r="F64" s="117"/>
      <c r="G64" s="117"/>
      <c r="H64" s="133"/>
      <c r="I64" s="134"/>
      <c r="J64" s="135"/>
      <c r="K64" s="161"/>
      <c r="L64" s="135"/>
      <c r="M64" s="134"/>
      <c r="N64" s="135"/>
      <c r="O64" s="150"/>
      <c r="P64" s="149"/>
      <c r="Q64" s="117"/>
      <c r="R64" s="147"/>
      <c r="S64" s="130"/>
      <c r="T64" s="130"/>
      <c r="U64" s="120"/>
      <c r="V64" s="130"/>
      <c r="W64" s="130"/>
      <c r="X64" s="130"/>
      <c r="Y64" s="118"/>
      <c r="Z64" s="119"/>
      <c r="AA64" s="120"/>
      <c r="AB64" s="119"/>
      <c r="AC64" s="120"/>
      <c r="AD64" s="148"/>
      <c r="AE64" s="130"/>
      <c r="AF64" s="303"/>
      <c r="AG64" s="117"/>
      <c r="AH64" s="116"/>
      <c r="AI64" s="117"/>
      <c r="AJ64" s="117"/>
      <c r="AK64" s="117"/>
      <c r="AL64" s="319"/>
      <c r="AM64" s="319"/>
      <c r="AN64" s="319"/>
      <c r="AO64" s="319"/>
      <c r="AP64" s="319"/>
      <c r="AQ64" s="319"/>
      <c r="AR64" s="319"/>
      <c r="AS64" s="319"/>
      <c r="AT64" s="319"/>
      <c r="AU64" s="319"/>
      <c r="AV64" s="319"/>
      <c r="AW64" s="319"/>
      <c r="AX64" s="319"/>
      <c r="AY64" s="319"/>
      <c r="AZ64" s="319"/>
      <c r="BA64" s="319"/>
      <c r="BB64" s="319"/>
    </row>
    <row r="65" spans="1:54" s="321" customFormat="1" ht="15" customHeight="1" thickBot="1" x14ac:dyDescent="0.3">
      <c r="A65" s="154"/>
      <c r="B65" s="132"/>
      <c r="C65" s="117"/>
      <c r="D65" s="117"/>
      <c r="E65" s="117"/>
      <c r="F65" s="117"/>
      <c r="G65" s="117"/>
      <c r="H65" s="133"/>
      <c r="I65" s="134"/>
      <c r="J65" s="135"/>
      <c r="K65" s="161"/>
      <c r="L65" s="135">
        <v>0</v>
      </c>
      <c r="M65" s="134"/>
      <c r="N65" s="135"/>
      <c r="O65" s="150"/>
      <c r="P65" s="149"/>
      <c r="Q65" s="117"/>
      <c r="R65" s="147"/>
      <c r="S65" s="130"/>
      <c r="T65" s="130"/>
      <c r="U65" s="120"/>
      <c r="V65" s="130"/>
      <c r="W65" s="130"/>
      <c r="X65" s="130"/>
      <c r="Y65" s="118"/>
      <c r="Z65" s="119"/>
      <c r="AA65" s="120"/>
      <c r="AB65" s="119"/>
      <c r="AC65" s="120"/>
      <c r="AD65" s="148"/>
      <c r="AE65" s="130"/>
      <c r="AF65" s="303"/>
      <c r="AG65" s="117"/>
      <c r="AH65" s="116"/>
      <c r="AI65" s="117"/>
      <c r="AJ65" s="117"/>
      <c r="AK65" s="117"/>
      <c r="AL65" s="319"/>
      <c r="AM65" s="319"/>
      <c r="AN65" s="319"/>
      <c r="AO65" s="319"/>
      <c r="AP65" s="319"/>
      <c r="AQ65" s="319"/>
      <c r="AR65" s="319"/>
      <c r="AS65" s="319"/>
      <c r="AT65" s="319"/>
      <c r="AU65" s="319"/>
      <c r="AV65" s="319"/>
      <c r="AW65" s="319"/>
      <c r="AX65" s="319"/>
      <c r="AY65" s="319"/>
      <c r="AZ65" s="319"/>
      <c r="BA65" s="319"/>
      <c r="BB65" s="319"/>
    </row>
    <row r="66" spans="1:54" s="321" customFormat="1" ht="14.25" customHeight="1" x14ac:dyDescent="0.25">
      <c r="A66" s="154">
        <v>12</v>
      </c>
      <c r="B66" s="132" t="s">
        <v>251</v>
      </c>
      <c r="C66" s="169" t="s">
        <v>104</v>
      </c>
      <c r="D66" s="169" t="s">
        <v>615</v>
      </c>
      <c r="E66" s="169" t="s">
        <v>540</v>
      </c>
      <c r="F66" s="169" t="s">
        <v>676</v>
      </c>
      <c r="G66" s="169" t="s">
        <v>541</v>
      </c>
      <c r="H66" s="171">
        <v>27</v>
      </c>
      <c r="I66" s="141" t="s">
        <v>313</v>
      </c>
      <c r="J66" s="139">
        <v>0.6</v>
      </c>
      <c r="K66" s="136" t="s">
        <v>229</v>
      </c>
      <c r="L66" s="138" t="s">
        <v>229</v>
      </c>
      <c r="M66" s="141" t="s">
        <v>327</v>
      </c>
      <c r="N66" s="139">
        <v>0.8</v>
      </c>
      <c r="O66" s="143" t="s">
        <v>311</v>
      </c>
      <c r="P66" s="208">
        <v>1</v>
      </c>
      <c r="Q66" s="169" t="s">
        <v>616</v>
      </c>
      <c r="R66" s="209" t="s">
        <v>167</v>
      </c>
      <c r="S66" s="210" t="s">
        <v>56</v>
      </c>
      <c r="T66" s="210" t="s">
        <v>110</v>
      </c>
      <c r="U66" s="212" t="s">
        <v>312</v>
      </c>
      <c r="V66" s="210" t="s">
        <v>111</v>
      </c>
      <c r="W66" s="210" t="s">
        <v>117</v>
      </c>
      <c r="X66" s="210" t="s">
        <v>113</v>
      </c>
      <c r="Y66" s="118">
        <v>0.36</v>
      </c>
      <c r="Z66" s="175" t="s">
        <v>318</v>
      </c>
      <c r="AA66" s="212">
        <v>0.36</v>
      </c>
      <c r="AB66" s="175" t="s">
        <v>327</v>
      </c>
      <c r="AC66" s="212">
        <v>0.8</v>
      </c>
      <c r="AD66" s="211" t="s">
        <v>311</v>
      </c>
      <c r="AE66" s="210" t="s">
        <v>62</v>
      </c>
      <c r="AF66" s="341" t="s">
        <v>677</v>
      </c>
      <c r="AG66" s="169" t="s">
        <v>542</v>
      </c>
      <c r="AH66" s="179">
        <v>45291</v>
      </c>
      <c r="AI66" s="277" t="s">
        <v>673</v>
      </c>
      <c r="AJ66" s="169" t="s">
        <v>398</v>
      </c>
      <c r="AK66" s="169" t="s">
        <v>257</v>
      </c>
      <c r="AL66" s="319"/>
      <c r="AM66" s="319"/>
      <c r="AN66" s="319"/>
      <c r="AO66" s="319"/>
      <c r="AP66" s="319"/>
      <c r="AQ66" s="319"/>
      <c r="AR66" s="319"/>
      <c r="AS66" s="319"/>
      <c r="AT66" s="319"/>
      <c r="AU66" s="319"/>
      <c r="AV66" s="319"/>
      <c r="AW66" s="319"/>
      <c r="AX66" s="319"/>
      <c r="AY66" s="319"/>
      <c r="AZ66" s="319"/>
      <c r="BA66" s="319"/>
      <c r="BB66" s="319"/>
    </row>
    <row r="67" spans="1:54" s="321" customFormat="1" ht="14.25" customHeight="1" x14ac:dyDescent="0.25">
      <c r="A67" s="154"/>
      <c r="B67" s="132"/>
      <c r="C67" s="169"/>
      <c r="D67" s="169"/>
      <c r="E67" s="169"/>
      <c r="F67" s="169"/>
      <c r="G67" s="169"/>
      <c r="H67" s="171"/>
      <c r="I67" s="141"/>
      <c r="J67" s="139"/>
      <c r="K67" s="137"/>
      <c r="L67" s="139">
        <v>0</v>
      </c>
      <c r="M67" s="141"/>
      <c r="N67" s="139"/>
      <c r="O67" s="143"/>
      <c r="P67" s="208"/>
      <c r="Q67" s="169"/>
      <c r="R67" s="209"/>
      <c r="S67" s="210"/>
      <c r="T67" s="210"/>
      <c r="U67" s="212"/>
      <c r="V67" s="210"/>
      <c r="W67" s="210"/>
      <c r="X67" s="210"/>
      <c r="Y67" s="118"/>
      <c r="Z67" s="175"/>
      <c r="AA67" s="212"/>
      <c r="AB67" s="175"/>
      <c r="AC67" s="212"/>
      <c r="AD67" s="211"/>
      <c r="AE67" s="210"/>
      <c r="AF67" s="341"/>
      <c r="AG67" s="169"/>
      <c r="AH67" s="179"/>
      <c r="AI67" s="220"/>
      <c r="AJ67" s="169"/>
      <c r="AK67" s="169"/>
      <c r="AL67" s="319"/>
      <c r="AM67" s="319"/>
      <c r="AN67" s="319"/>
      <c r="AO67" s="319"/>
      <c r="AP67" s="319"/>
      <c r="AQ67" s="319"/>
      <c r="AR67" s="319"/>
      <c r="AS67" s="319"/>
      <c r="AT67" s="319"/>
      <c r="AU67" s="319"/>
      <c r="AV67" s="319"/>
      <c r="AW67" s="319"/>
      <c r="AX67" s="319"/>
      <c r="AY67" s="319"/>
      <c r="AZ67" s="319"/>
      <c r="BA67" s="319"/>
      <c r="BB67" s="319"/>
    </row>
    <row r="68" spans="1:54" s="321" customFormat="1" ht="14.25" customHeight="1" x14ac:dyDescent="0.25">
      <c r="A68" s="154"/>
      <c r="B68" s="132"/>
      <c r="C68" s="169"/>
      <c r="D68" s="169"/>
      <c r="E68" s="169"/>
      <c r="F68" s="169"/>
      <c r="G68" s="169"/>
      <c r="H68" s="171"/>
      <c r="I68" s="141"/>
      <c r="J68" s="139"/>
      <c r="K68" s="137"/>
      <c r="L68" s="139">
        <v>0</v>
      </c>
      <c r="M68" s="141"/>
      <c r="N68" s="139"/>
      <c r="O68" s="143"/>
      <c r="P68" s="208"/>
      <c r="Q68" s="169"/>
      <c r="R68" s="209"/>
      <c r="S68" s="210"/>
      <c r="T68" s="210"/>
      <c r="U68" s="212"/>
      <c r="V68" s="210"/>
      <c r="W68" s="210"/>
      <c r="X68" s="210"/>
      <c r="Y68" s="118"/>
      <c r="Z68" s="175"/>
      <c r="AA68" s="212"/>
      <c r="AB68" s="175"/>
      <c r="AC68" s="212"/>
      <c r="AD68" s="211"/>
      <c r="AE68" s="210"/>
      <c r="AF68" s="341"/>
      <c r="AG68" s="169"/>
      <c r="AH68" s="179"/>
      <c r="AI68" s="220"/>
      <c r="AJ68" s="169"/>
      <c r="AK68" s="169"/>
      <c r="AL68" s="319"/>
      <c r="AM68" s="319"/>
      <c r="AN68" s="319"/>
      <c r="AO68" s="319"/>
      <c r="AP68" s="319"/>
      <c r="AQ68" s="319"/>
      <c r="AR68" s="319"/>
      <c r="AS68" s="319"/>
      <c r="AT68" s="319"/>
      <c r="AU68" s="319"/>
      <c r="AV68" s="319"/>
      <c r="AW68" s="319"/>
      <c r="AX68" s="319"/>
      <c r="AY68" s="319"/>
      <c r="AZ68" s="319"/>
      <c r="BA68" s="319"/>
      <c r="BB68" s="319"/>
    </row>
    <row r="69" spans="1:54" s="321" customFormat="1" ht="14.25" customHeight="1" x14ac:dyDescent="0.25">
      <c r="A69" s="154"/>
      <c r="B69" s="132"/>
      <c r="C69" s="169"/>
      <c r="D69" s="169"/>
      <c r="E69" s="169"/>
      <c r="F69" s="169"/>
      <c r="G69" s="169"/>
      <c r="H69" s="171"/>
      <c r="I69" s="141"/>
      <c r="J69" s="139"/>
      <c r="K69" s="137"/>
      <c r="L69" s="139"/>
      <c r="M69" s="141"/>
      <c r="N69" s="139"/>
      <c r="O69" s="143"/>
      <c r="P69" s="208"/>
      <c r="Q69" s="169"/>
      <c r="R69" s="209"/>
      <c r="S69" s="210"/>
      <c r="T69" s="210"/>
      <c r="U69" s="212"/>
      <c r="V69" s="210"/>
      <c r="W69" s="210"/>
      <c r="X69" s="210"/>
      <c r="Y69" s="118"/>
      <c r="Z69" s="175"/>
      <c r="AA69" s="212"/>
      <c r="AB69" s="175"/>
      <c r="AC69" s="212"/>
      <c r="AD69" s="211"/>
      <c r="AE69" s="210"/>
      <c r="AF69" s="341"/>
      <c r="AG69" s="169"/>
      <c r="AH69" s="179"/>
      <c r="AI69" s="220"/>
      <c r="AJ69" s="169"/>
      <c r="AK69" s="169"/>
      <c r="AL69" s="319"/>
      <c r="AM69" s="319"/>
      <c r="AN69" s="319"/>
      <c r="AO69" s="319"/>
      <c r="AP69" s="319"/>
      <c r="AQ69" s="319"/>
      <c r="AR69" s="319"/>
      <c r="AS69" s="319"/>
      <c r="AT69" s="319"/>
      <c r="AU69" s="319"/>
      <c r="AV69" s="319"/>
      <c r="AW69" s="319"/>
      <c r="AX69" s="319"/>
      <c r="AY69" s="319"/>
      <c r="AZ69" s="319"/>
      <c r="BA69" s="319"/>
      <c r="BB69" s="319"/>
    </row>
    <row r="70" spans="1:54" s="321" customFormat="1" ht="14.25" customHeight="1" x14ac:dyDescent="0.25">
      <c r="A70" s="154"/>
      <c r="B70" s="132"/>
      <c r="C70" s="169"/>
      <c r="D70" s="169"/>
      <c r="E70" s="169"/>
      <c r="F70" s="169"/>
      <c r="G70" s="169"/>
      <c r="H70" s="171"/>
      <c r="I70" s="141"/>
      <c r="J70" s="139"/>
      <c r="K70" s="137"/>
      <c r="L70" s="139"/>
      <c r="M70" s="141"/>
      <c r="N70" s="139"/>
      <c r="O70" s="143"/>
      <c r="P70" s="208"/>
      <c r="Q70" s="169"/>
      <c r="R70" s="209"/>
      <c r="S70" s="210"/>
      <c r="T70" s="210"/>
      <c r="U70" s="212"/>
      <c r="V70" s="210"/>
      <c r="W70" s="210"/>
      <c r="X70" s="210"/>
      <c r="Y70" s="118"/>
      <c r="Z70" s="175"/>
      <c r="AA70" s="212"/>
      <c r="AB70" s="175"/>
      <c r="AC70" s="212"/>
      <c r="AD70" s="211"/>
      <c r="AE70" s="210"/>
      <c r="AF70" s="341"/>
      <c r="AG70" s="169"/>
      <c r="AH70" s="179"/>
      <c r="AI70" s="220"/>
      <c r="AJ70" s="169"/>
      <c r="AK70" s="169"/>
      <c r="AL70" s="319"/>
      <c r="AM70" s="319"/>
      <c r="AN70" s="319"/>
      <c r="AO70" s="319"/>
      <c r="AP70" s="319"/>
      <c r="AQ70" s="319"/>
      <c r="AR70" s="319"/>
      <c r="AS70" s="319"/>
      <c r="AT70" s="319"/>
      <c r="AU70" s="319"/>
      <c r="AV70" s="319"/>
      <c r="AW70" s="319"/>
      <c r="AX70" s="319"/>
      <c r="AY70" s="319"/>
      <c r="AZ70" s="319"/>
      <c r="BA70" s="319"/>
      <c r="BB70" s="319"/>
    </row>
    <row r="71" spans="1:54" s="321" customFormat="1" ht="108.75" customHeight="1" thickBot="1" x14ac:dyDescent="0.3">
      <c r="A71" s="154"/>
      <c r="B71" s="132"/>
      <c r="C71" s="169"/>
      <c r="D71" s="169"/>
      <c r="E71" s="169"/>
      <c r="F71" s="169"/>
      <c r="G71" s="169"/>
      <c r="H71" s="171"/>
      <c r="I71" s="141"/>
      <c r="J71" s="139"/>
      <c r="K71" s="137"/>
      <c r="L71" s="139">
        <v>0</v>
      </c>
      <c r="M71" s="141"/>
      <c r="N71" s="139"/>
      <c r="O71" s="143"/>
      <c r="P71" s="208"/>
      <c r="Q71" s="169"/>
      <c r="R71" s="209"/>
      <c r="S71" s="210"/>
      <c r="T71" s="210"/>
      <c r="U71" s="212"/>
      <c r="V71" s="210"/>
      <c r="W71" s="210"/>
      <c r="X71" s="210"/>
      <c r="Y71" s="118"/>
      <c r="Z71" s="175"/>
      <c r="AA71" s="212"/>
      <c r="AB71" s="175"/>
      <c r="AC71" s="212"/>
      <c r="AD71" s="211"/>
      <c r="AE71" s="210"/>
      <c r="AF71" s="341"/>
      <c r="AG71" s="169"/>
      <c r="AH71" s="179"/>
      <c r="AI71" s="342"/>
      <c r="AJ71" s="169"/>
      <c r="AK71" s="169"/>
      <c r="AL71" s="319"/>
      <c r="AM71" s="319"/>
      <c r="AN71" s="319"/>
      <c r="AO71" s="319"/>
      <c r="AP71" s="319"/>
      <c r="AQ71" s="319"/>
      <c r="AR71" s="319"/>
      <c r="AS71" s="319"/>
      <c r="AT71" s="319"/>
      <c r="AU71" s="319"/>
      <c r="AV71" s="319"/>
      <c r="AW71" s="319"/>
      <c r="AX71" s="319"/>
      <c r="AY71" s="319"/>
      <c r="AZ71" s="319"/>
      <c r="BA71" s="319"/>
      <c r="BB71" s="319"/>
    </row>
    <row r="72" spans="1:54" s="321" customFormat="1" ht="14.25" customHeight="1" x14ac:dyDescent="0.25">
      <c r="A72" s="154">
        <v>13</v>
      </c>
      <c r="B72" s="132" t="s">
        <v>251</v>
      </c>
      <c r="C72" s="169" t="s">
        <v>225</v>
      </c>
      <c r="D72" s="151" t="s">
        <v>619</v>
      </c>
      <c r="E72" s="151" t="s">
        <v>620</v>
      </c>
      <c r="F72" s="151" t="s">
        <v>621</v>
      </c>
      <c r="G72" s="169" t="s">
        <v>541</v>
      </c>
      <c r="H72" s="171">
        <v>2</v>
      </c>
      <c r="I72" s="141" t="s">
        <v>330</v>
      </c>
      <c r="J72" s="139">
        <v>0.2</v>
      </c>
      <c r="K72" s="137" t="s">
        <v>558</v>
      </c>
      <c r="L72" s="306" t="s">
        <v>558</v>
      </c>
      <c r="M72" s="141" t="s">
        <v>310</v>
      </c>
      <c r="N72" s="139">
        <v>0.6</v>
      </c>
      <c r="O72" s="143" t="s">
        <v>310</v>
      </c>
      <c r="P72" s="208">
        <v>1</v>
      </c>
      <c r="Q72" s="169" t="s">
        <v>618</v>
      </c>
      <c r="R72" s="209" t="s">
        <v>167</v>
      </c>
      <c r="S72" s="210" t="s">
        <v>124</v>
      </c>
      <c r="T72" s="210" t="s">
        <v>110</v>
      </c>
      <c r="U72" s="212" t="s">
        <v>539</v>
      </c>
      <c r="V72" s="210" t="s">
        <v>111</v>
      </c>
      <c r="W72" s="210" t="s">
        <v>117</v>
      </c>
      <c r="X72" s="210" t="s">
        <v>113</v>
      </c>
      <c r="Y72" s="118">
        <v>0.14000000000000001</v>
      </c>
      <c r="Z72" s="175" t="s">
        <v>330</v>
      </c>
      <c r="AA72" s="212">
        <v>0.14000000000000001</v>
      </c>
      <c r="AB72" s="175" t="s">
        <v>310</v>
      </c>
      <c r="AC72" s="212">
        <v>0.6</v>
      </c>
      <c r="AD72" s="211" t="s">
        <v>310</v>
      </c>
      <c r="AE72" s="210" t="s">
        <v>62</v>
      </c>
      <c r="AF72" s="154" t="s">
        <v>617</v>
      </c>
      <c r="AG72" s="169" t="s">
        <v>399</v>
      </c>
      <c r="AH72" s="179">
        <v>45291</v>
      </c>
      <c r="AI72" s="169" t="s">
        <v>548</v>
      </c>
      <c r="AJ72" s="169" t="s">
        <v>543</v>
      </c>
      <c r="AK72" s="169" t="s">
        <v>257</v>
      </c>
      <c r="AL72" s="319"/>
      <c r="AM72" s="319"/>
      <c r="AN72" s="319"/>
      <c r="AO72" s="319"/>
      <c r="AP72" s="319"/>
      <c r="AQ72" s="319"/>
      <c r="AR72" s="319"/>
      <c r="AS72" s="319"/>
      <c r="AT72" s="319"/>
      <c r="AU72" s="319"/>
      <c r="AV72" s="319"/>
      <c r="AW72" s="319"/>
      <c r="AX72" s="319"/>
      <c r="AY72" s="319"/>
      <c r="AZ72" s="319"/>
      <c r="BA72" s="319"/>
      <c r="BB72" s="319"/>
    </row>
    <row r="73" spans="1:54" s="321" customFormat="1" ht="14.25" customHeight="1" x14ac:dyDescent="0.25">
      <c r="A73" s="154"/>
      <c r="B73" s="132"/>
      <c r="C73" s="169"/>
      <c r="D73" s="152"/>
      <c r="E73" s="152"/>
      <c r="F73" s="152"/>
      <c r="G73" s="169"/>
      <c r="H73" s="171"/>
      <c r="I73" s="141"/>
      <c r="J73" s="139"/>
      <c r="K73" s="137"/>
      <c r="L73" s="343">
        <v>0</v>
      </c>
      <c r="M73" s="141"/>
      <c r="N73" s="139"/>
      <c r="O73" s="143"/>
      <c r="P73" s="208"/>
      <c r="Q73" s="169"/>
      <c r="R73" s="209"/>
      <c r="S73" s="210"/>
      <c r="T73" s="210"/>
      <c r="U73" s="212"/>
      <c r="V73" s="210"/>
      <c r="W73" s="210"/>
      <c r="X73" s="210"/>
      <c r="Y73" s="118"/>
      <c r="Z73" s="175"/>
      <c r="AA73" s="212"/>
      <c r="AB73" s="175"/>
      <c r="AC73" s="212"/>
      <c r="AD73" s="211"/>
      <c r="AE73" s="210"/>
      <c r="AF73" s="154"/>
      <c r="AG73" s="169"/>
      <c r="AH73" s="179"/>
      <c r="AI73" s="169"/>
      <c r="AJ73" s="169"/>
      <c r="AK73" s="169"/>
      <c r="AL73" s="319"/>
      <c r="AM73" s="319"/>
      <c r="AN73" s="319"/>
      <c r="AO73" s="319"/>
      <c r="AP73" s="319"/>
      <c r="AQ73" s="319"/>
      <c r="AR73" s="319"/>
      <c r="AS73" s="319"/>
      <c r="AT73" s="319"/>
      <c r="AU73" s="319"/>
      <c r="AV73" s="319"/>
      <c r="AW73" s="319"/>
      <c r="AX73" s="319"/>
      <c r="AY73" s="319"/>
      <c r="AZ73" s="319"/>
      <c r="BA73" s="319"/>
      <c r="BB73" s="319"/>
    </row>
    <row r="74" spans="1:54" s="321" customFormat="1" ht="14.25" customHeight="1" x14ac:dyDescent="0.25">
      <c r="A74" s="154"/>
      <c r="B74" s="132"/>
      <c r="C74" s="169"/>
      <c r="D74" s="152"/>
      <c r="E74" s="152"/>
      <c r="F74" s="152"/>
      <c r="G74" s="169"/>
      <c r="H74" s="171"/>
      <c r="I74" s="141"/>
      <c r="J74" s="139"/>
      <c r="K74" s="137"/>
      <c r="L74" s="343">
        <v>0</v>
      </c>
      <c r="M74" s="141"/>
      <c r="N74" s="139"/>
      <c r="O74" s="143"/>
      <c r="P74" s="208"/>
      <c r="Q74" s="169"/>
      <c r="R74" s="209"/>
      <c r="S74" s="210"/>
      <c r="T74" s="210"/>
      <c r="U74" s="212"/>
      <c r="V74" s="210"/>
      <c r="W74" s="210"/>
      <c r="X74" s="210"/>
      <c r="Y74" s="118"/>
      <c r="Z74" s="175"/>
      <c r="AA74" s="212"/>
      <c r="AB74" s="175"/>
      <c r="AC74" s="212"/>
      <c r="AD74" s="211"/>
      <c r="AE74" s="210"/>
      <c r="AF74" s="154"/>
      <c r="AG74" s="169"/>
      <c r="AH74" s="179"/>
      <c r="AI74" s="169"/>
      <c r="AJ74" s="169"/>
      <c r="AK74" s="169"/>
      <c r="AL74" s="319"/>
      <c r="AM74" s="319"/>
      <c r="AN74" s="319"/>
      <c r="AO74" s="319"/>
      <c r="AP74" s="319"/>
      <c r="AQ74" s="319"/>
      <c r="AR74" s="319"/>
      <c r="AS74" s="319"/>
      <c r="AT74" s="319"/>
      <c r="AU74" s="319"/>
      <c r="AV74" s="319"/>
      <c r="AW74" s="319"/>
      <c r="AX74" s="319"/>
      <c r="AY74" s="319"/>
      <c r="AZ74" s="319"/>
      <c r="BA74" s="319"/>
      <c r="BB74" s="319"/>
    </row>
    <row r="75" spans="1:54" s="321" customFormat="1" ht="14.25" customHeight="1" x14ac:dyDescent="0.25">
      <c r="A75" s="154"/>
      <c r="B75" s="132"/>
      <c r="C75" s="169"/>
      <c r="D75" s="152"/>
      <c r="E75" s="152"/>
      <c r="F75" s="152"/>
      <c r="G75" s="169"/>
      <c r="H75" s="171"/>
      <c r="I75" s="141"/>
      <c r="J75" s="139"/>
      <c r="K75" s="137"/>
      <c r="L75" s="343"/>
      <c r="M75" s="141"/>
      <c r="N75" s="139"/>
      <c r="O75" s="143"/>
      <c r="P75" s="208"/>
      <c r="Q75" s="169"/>
      <c r="R75" s="209"/>
      <c r="S75" s="210"/>
      <c r="T75" s="210"/>
      <c r="U75" s="212"/>
      <c r="V75" s="210"/>
      <c r="W75" s="210"/>
      <c r="X75" s="210"/>
      <c r="Y75" s="118"/>
      <c r="Z75" s="175"/>
      <c r="AA75" s="212"/>
      <c r="AB75" s="175"/>
      <c r="AC75" s="212"/>
      <c r="AD75" s="211"/>
      <c r="AE75" s="210"/>
      <c r="AF75" s="154"/>
      <c r="AG75" s="169"/>
      <c r="AH75" s="179"/>
      <c r="AI75" s="169"/>
      <c r="AJ75" s="169"/>
      <c r="AK75" s="169"/>
      <c r="AL75" s="319"/>
      <c r="AM75" s="319"/>
      <c r="AN75" s="319"/>
      <c r="AO75" s="319"/>
      <c r="AP75" s="319"/>
      <c r="AQ75" s="319"/>
      <c r="AR75" s="319"/>
      <c r="AS75" s="319"/>
      <c r="AT75" s="319"/>
      <c r="AU75" s="319"/>
      <c r="AV75" s="319"/>
      <c r="AW75" s="319"/>
      <c r="AX75" s="319"/>
      <c r="AY75" s="319"/>
      <c r="AZ75" s="319"/>
      <c r="BA75" s="319"/>
      <c r="BB75" s="319"/>
    </row>
    <row r="76" spans="1:54" s="321" customFormat="1" ht="14.25" customHeight="1" x14ac:dyDescent="0.25">
      <c r="A76" s="154"/>
      <c r="B76" s="132"/>
      <c r="C76" s="169"/>
      <c r="D76" s="152"/>
      <c r="E76" s="152"/>
      <c r="F76" s="152"/>
      <c r="G76" s="169"/>
      <c r="H76" s="171"/>
      <c r="I76" s="141"/>
      <c r="J76" s="139"/>
      <c r="K76" s="137"/>
      <c r="L76" s="343"/>
      <c r="M76" s="141"/>
      <c r="N76" s="139"/>
      <c r="O76" s="143"/>
      <c r="P76" s="208"/>
      <c r="Q76" s="169"/>
      <c r="R76" s="209"/>
      <c r="S76" s="210"/>
      <c r="T76" s="210"/>
      <c r="U76" s="212"/>
      <c r="V76" s="210"/>
      <c r="W76" s="210"/>
      <c r="X76" s="210"/>
      <c r="Y76" s="118"/>
      <c r="Z76" s="175"/>
      <c r="AA76" s="212"/>
      <c r="AB76" s="175"/>
      <c r="AC76" s="212"/>
      <c r="AD76" s="211"/>
      <c r="AE76" s="210"/>
      <c r="AF76" s="154"/>
      <c r="AG76" s="169"/>
      <c r="AH76" s="179"/>
      <c r="AI76" s="169"/>
      <c r="AJ76" s="169"/>
      <c r="AK76" s="169"/>
      <c r="AL76" s="319"/>
      <c r="AM76" s="319"/>
      <c r="AN76" s="319"/>
      <c r="AO76" s="319"/>
      <c r="AP76" s="319"/>
      <c r="AQ76" s="319"/>
      <c r="AR76" s="319"/>
      <c r="AS76" s="319"/>
      <c r="AT76" s="319"/>
      <c r="AU76" s="319"/>
      <c r="AV76" s="319"/>
      <c r="AW76" s="319"/>
      <c r="AX76" s="319"/>
      <c r="AY76" s="319"/>
      <c r="AZ76" s="319"/>
      <c r="BA76" s="319"/>
      <c r="BB76" s="319"/>
    </row>
    <row r="77" spans="1:54" s="321" customFormat="1" ht="153.75" customHeight="1" thickBot="1" x14ac:dyDescent="0.3">
      <c r="A77" s="154"/>
      <c r="B77" s="132"/>
      <c r="C77" s="169"/>
      <c r="D77" s="152"/>
      <c r="E77" s="152"/>
      <c r="F77" s="153"/>
      <c r="G77" s="169"/>
      <c r="H77" s="171"/>
      <c r="I77" s="141"/>
      <c r="J77" s="139"/>
      <c r="K77" s="137"/>
      <c r="L77" s="338">
        <v>0</v>
      </c>
      <c r="M77" s="141"/>
      <c r="N77" s="139"/>
      <c r="O77" s="143"/>
      <c r="P77" s="208"/>
      <c r="Q77" s="169"/>
      <c r="R77" s="209"/>
      <c r="S77" s="210"/>
      <c r="T77" s="210"/>
      <c r="U77" s="212"/>
      <c r="V77" s="210"/>
      <c r="W77" s="210"/>
      <c r="X77" s="210"/>
      <c r="Y77" s="118"/>
      <c r="Z77" s="175"/>
      <c r="AA77" s="212"/>
      <c r="AB77" s="175"/>
      <c r="AC77" s="212"/>
      <c r="AD77" s="211"/>
      <c r="AE77" s="210"/>
      <c r="AF77" s="154"/>
      <c r="AG77" s="169"/>
      <c r="AH77" s="179"/>
      <c r="AI77" s="169"/>
      <c r="AJ77" s="169"/>
      <c r="AK77" s="169"/>
      <c r="AL77" s="319"/>
      <c r="AM77" s="319"/>
      <c r="AN77" s="319"/>
      <c r="AO77" s="319"/>
      <c r="AP77" s="319"/>
      <c r="AQ77" s="319"/>
      <c r="AR77" s="319"/>
      <c r="AS77" s="319"/>
      <c r="AT77" s="319"/>
      <c r="AU77" s="319"/>
      <c r="AV77" s="319"/>
      <c r="AW77" s="319"/>
      <c r="AX77" s="319"/>
      <c r="AY77" s="319"/>
      <c r="AZ77" s="319"/>
      <c r="BA77" s="319"/>
      <c r="BB77" s="319"/>
    </row>
    <row r="78" spans="1:54" s="321" customFormat="1" ht="260.25" customHeight="1" x14ac:dyDescent="0.25">
      <c r="A78" s="154">
        <v>14</v>
      </c>
      <c r="B78" s="132" t="s">
        <v>251</v>
      </c>
      <c r="C78" s="169" t="s">
        <v>104</v>
      </c>
      <c r="D78" s="169" t="s">
        <v>252</v>
      </c>
      <c r="E78" s="169" t="s">
        <v>253</v>
      </c>
      <c r="F78" s="169" t="s">
        <v>254</v>
      </c>
      <c r="G78" s="169" t="s">
        <v>108</v>
      </c>
      <c r="H78" s="171">
        <v>12</v>
      </c>
      <c r="I78" s="141" t="s">
        <v>318</v>
      </c>
      <c r="J78" s="139">
        <v>0.4</v>
      </c>
      <c r="K78" s="137" t="s">
        <v>255</v>
      </c>
      <c r="L78" s="306" t="s">
        <v>255</v>
      </c>
      <c r="M78" s="141" t="s">
        <v>566</v>
      </c>
      <c r="N78" s="139">
        <v>0.2</v>
      </c>
      <c r="O78" s="143" t="s">
        <v>561</v>
      </c>
      <c r="P78" s="208">
        <v>1</v>
      </c>
      <c r="Q78" s="169" t="s">
        <v>678</v>
      </c>
      <c r="R78" s="209" t="s">
        <v>167</v>
      </c>
      <c r="S78" s="210" t="s">
        <v>124</v>
      </c>
      <c r="T78" s="210" t="s">
        <v>110</v>
      </c>
      <c r="U78" s="212" t="s">
        <v>539</v>
      </c>
      <c r="V78" s="210" t="s">
        <v>111</v>
      </c>
      <c r="W78" s="210" t="s">
        <v>117</v>
      </c>
      <c r="X78" s="210" t="s">
        <v>113</v>
      </c>
      <c r="Y78" s="118">
        <v>0.28000000000000003</v>
      </c>
      <c r="Z78" s="175" t="s">
        <v>318</v>
      </c>
      <c r="AA78" s="212">
        <v>0.28000000000000003</v>
      </c>
      <c r="AB78" s="175" t="s">
        <v>566</v>
      </c>
      <c r="AC78" s="212">
        <v>0.2</v>
      </c>
      <c r="AD78" s="211" t="s">
        <v>561</v>
      </c>
      <c r="AE78" s="210" t="s">
        <v>62</v>
      </c>
      <c r="AF78" s="344" t="s">
        <v>674</v>
      </c>
      <c r="AG78" s="169"/>
      <c r="AH78" s="179"/>
      <c r="AI78" s="169" t="s">
        <v>675</v>
      </c>
      <c r="AJ78" s="169" t="s">
        <v>256</v>
      </c>
      <c r="AK78" s="169" t="s">
        <v>257</v>
      </c>
      <c r="AL78" s="319"/>
      <c r="AM78" s="319"/>
      <c r="AN78" s="319"/>
      <c r="AO78" s="319"/>
      <c r="AP78" s="319"/>
      <c r="AQ78" s="319"/>
      <c r="AR78" s="319"/>
      <c r="AS78" s="319"/>
      <c r="AT78" s="319"/>
      <c r="AU78" s="319"/>
      <c r="AV78" s="319"/>
      <c r="AW78" s="319"/>
      <c r="AX78" s="319"/>
      <c r="AY78" s="319"/>
      <c r="AZ78" s="319"/>
      <c r="BA78" s="319"/>
      <c r="BB78" s="319"/>
    </row>
    <row r="79" spans="1:54" s="321" customFormat="1" ht="12" customHeight="1" x14ac:dyDescent="0.25">
      <c r="A79" s="154"/>
      <c r="B79" s="132"/>
      <c r="C79" s="169"/>
      <c r="D79" s="169"/>
      <c r="E79" s="169"/>
      <c r="F79" s="169"/>
      <c r="G79" s="169"/>
      <c r="H79" s="171"/>
      <c r="I79" s="141"/>
      <c r="J79" s="139"/>
      <c r="K79" s="137"/>
      <c r="L79" s="343">
        <v>0</v>
      </c>
      <c r="M79" s="141"/>
      <c r="N79" s="139"/>
      <c r="O79" s="143"/>
      <c r="P79" s="208"/>
      <c r="Q79" s="169"/>
      <c r="R79" s="209"/>
      <c r="S79" s="210"/>
      <c r="T79" s="210"/>
      <c r="U79" s="212"/>
      <c r="V79" s="210"/>
      <c r="W79" s="210"/>
      <c r="X79" s="210"/>
      <c r="Y79" s="118"/>
      <c r="Z79" s="175"/>
      <c r="AA79" s="212"/>
      <c r="AB79" s="175"/>
      <c r="AC79" s="212"/>
      <c r="AD79" s="211"/>
      <c r="AE79" s="210"/>
      <c r="AF79" s="345"/>
      <c r="AG79" s="169"/>
      <c r="AH79" s="179"/>
      <c r="AI79" s="169"/>
      <c r="AJ79" s="169"/>
      <c r="AK79" s="169"/>
      <c r="AL79" s="319"/>
      <c r="AM79" s="319"/>
      <c r="AN79" s="319"/>
      <c r="AO79" s="319"/>
      <c r="AP79" s="319"/>
      <c r="AQ79" s="319"/>
      <c r="AR79" s="319"/>
      <c r="AS79" s="319"/>
      <c r="AT79" s="319"/>
      <c r="AU79" s="319"/>
      <c r="AV79" s="319"/>
      <c r="AW79" s="319"/>
      <c r="AX79" s="319"/>
      <c r="AY79" s="319"/>
      <c r="AZ79" s="319"/>
      <c r="BA79" s="319"/>
      <c r="BB79" s="319"/>
    </row>
    <row r="80" spans="1:54" s="321" customFormat="1" ht="12" customHeight="1" x14ac:dyDescent="0.25">
      <c r="A80" s="154"/>
      <c r="B80" s="132"/>
      <c r="C80" s="169"/>
      <c r="D80" s="169"/>
      <c r="E80" s="169"/>
      <c r="F80" s="169"/>
      <c r="G80" s="169"/>
      <c r="H80" s="171"/>
      <c r="I80" s="141"/>
      <c r="J80" s="139"/>
      <c r="K80" s="137"/>
      <c r="L80" s="343">
        <v>0</v>
      </c>
      <c r="M80" s="141"/>
      <c r="N80" s="139"/>
      <c r="O80" s="143"/>
      <c r="P80" s="208"/>
      <c r="Q80" s="169"/>
      <c r="R80" s="209"/>
      <c r="S80" s="210"/>
      <c r="T80" s="210"/>
      <c r="U80" s="212"/>
      <c r="V80" s="210"/>
      <c r="W80" s="210"/>
      <c r="X80" s="210"/>
      <c r="Y80" s="118"/>
      <c r="Z80" s="175"/>
      <c r="AA80" s="212"/>
      <c r="AB80" s="175"/>
      <c r="AC80" s="212"/>
      <c r="AD80" s="211"/>
      <c r="AE80" s="210"/>
      <c r="AF80" s="345"/>
      <c r="AG80" s="169"/>
      <c r="AH80" s="179"/>
      <c r="AI80" s="169"/>
      <c r="AJ80" s="169"/>
      <c r="AK80" s="169"/>
      <c r="AL80" s="319"/>
      <c r="AM80" s="319"/>
      <c r="AN80" s="319"/>
      <c r="AO80" s="319"/>
      <c r="AP80" s="319"/>
      <c r="AQ80" s="319"/>
      <c r="AR80" s="319"/>
      <c r="AS80" s="319"/>
      <c r="AT80" s="319"/>
      <c r="AU80" s="319"/>
      <c r="AV80" s="319"/>
      <c r="AW80" s="319"/>
      <c r="AX80" s="319"/>
      <c r="AY80" s="319"/>
      <c r="AZ80" s="319"/>
      <c r="BA80" s="319"/>
      <c r="BB80" s="319"/>
    </row>
    <row r="81" spans="1:54" s="321" customFormat="1" ht="12" customHeight="1" x14ac:dyDescent="0.25">
      <c r="A81" s="154"/>
      <c r="B81" s="132"/>
      <c r="C81" s="169"/>
      <c r="D81" s="169"/>
      <c r="E81" s="169"/>
      <c r="F81" s="169"/>
      <c r="G81" s="169"/>
      <c r="H81" s="171"/>
      <c r="I81" s="141"/>
      <c r="J81" s="139"/>
      <c r="K81" s="137"/>
      <c r="L81" s="343"/>
      <c r="M81" s="141"/>
      <c r="N81" s="139"/>
      <c r="O81" s="143"/>
      <c r="P81" s="208"/>
      <c r="Q81" s="169"/>
      <c r="R81" s="209"/>
      <c r="S81" s="210"/>
      <c r="T81" s="210"/>
      <c r="U81" s="212"/>
      <c r="V81" s="210"/>
      <c r="W81" s="210"/>
      <c r="X81" s="210"/>
      <c r="Y81" s="118"/>
      <c r="Z81" s="175"/>
      <c r="AA81" s="212"/>
      <c r="AB81" s="175"/>
      <c r="AC81" s="212"/>
      <c r="AD81" s="211"/>
      <c r="AE81" s="210"/>
      <c r="AF81" s="345"/>
      <c r="AG81" s="169"/>
      <c r="AH81" s="179"/>
      <c r="AI81" s="169"/>
      <c r="AJ81" s="169"/>
      <c r="AK81" s="169"/>
      <c r="AL81" s="319"/>
      <c r="AM81" s="319"/>
      <c r="AN81" s="319"/>
      <c r="AO81" s="319"/>
      <c r="AP81" s="319"/>
      <c r="AQ81" s="319"/>
      <c r="AR81" s="319"/>
      <c r="AS81" s="319"/>
      <c r="AT81" s="319"/>
      <c r="AU81" s="319"/>
      <c r="AV81" s="319"/>
      <c r="AW81" s="319"/>
      <c r="AX81" s="319"/>
      <c r="AY81" s="319"/>
      <c r="AZ81" s="319"/>
      <c r="BA81" s="319"/>
      <c r="BB81" s="319"/>
    </row>
    <row r="82" spans="1:54" s="321" customFormat="1" ht="12" customHeight="1" x14ac:dyDescent="0.25">
      <c r="A82" s="154"/>
      <c r="B82" s="132"/>
      <c r="C82" s="169"/>
      <c r="D82" s="169"/>
      <c r="E82" s="169"/>
      <c r="F82" s="169"/>
      <c r="G82" s="169"/>
      <c r="H82" s="171"/>
      <c r="I82" s="141"/>
      <c r="J82" s="139"/>
      <c r="K82" s="137"/>
      <c r="L82" s="343"/>
      <c r="M82" s="141"/>
      <c r="N82" s="139"/>
      <c r="O82" s="143"/>
      <c r="P82" s="208"/>
      <c r="Q82" s="169"/>
      <c r="R82" s="209"/>
      <c r="S82" s="210"/>
      <c r="T82" s="210"/>
      <c r="U82" s="212"/>
      <c r="V82" s="210"/>
      <c r="W82" s="210"/>
      <c r="X82" s="210"/>
      <c r="Y82" s="118"/>
      <c r="Z82" s="175"/>
      <c r="AA82" s="212"/>
      <c r="AB82" s="175"/>
      <c r="AC82" s="212"/>
      <c r="AD82" s="211"/>
      <c r="AE82" s="210"/>
      <c r="AF82" s="345"/>
      <c r="AG82" s="169"/>
      <c r="AH82" s="179"/>
      <c r="AI82" s="169"/>
      <c r="AJ82" s="169"/>
      <c r="AK82" s="169"/>
      <c r="AL82" s="319"/>
      <c r="AM82" s="319"/>
      <c r="AN82" s="319"/>
      <c r="AO82" s="319"/>
      <c r="AP82" s="319"/>
      <c r="AQ82" s="319"/>
      <c r="AR82" s="319"/>
      <c r="AS82" s="319"/>
      <c r="AT82" s="319"/>
      <c r="AU82" s="319"/>
      <c r="AV82" s="319"/>
      <c r="AW82" s="319"/>
      <c r="AX82" s="319"/>
      <c r="AY82" s="319"/>
      <c r="AZ82" s="319"/>
      <c r="BA82" s="319"/>
      <c r="BB82" s="319"/>
    </row>
    <row r="83" spans="1:54" s="321" customFormat="1" ht="12" customHeight="1" thickBot="1" x14ac:dyDescent="0.3">
      <c r="A83" s="154"/>
      <c r="B83" s="132"/>
      <c r="C83" s="169"/>
      <c r="D83" s="169"/>
      <c r="E83" s="169"/>
      <c r="F83" s="169"/>
      <c r="G83" s="169"/>
      <c r="H83" s="171"/>
      <c r="I83" s="141"/>
      <c r="J83" s="139"/>
      <c r="K83" s="137"/>
      <c r="L83" s="338">
        <v>0</v>
      </c>
      <c r="M83" s="141"/>
      <c r="N83" s="139"/>
      <c r="O83" s="143"/>
      <c r="P83" s="208"/>
      <c r="Q83" s="169"/>
      <c r="R83" s="209"/>
      <c r="S83" s="210"/>
      <c r="T83" s="210"/>
      <c r="U83" s="212"/>
      <c r="V83" s="210"/>
      <c r="W83" s="210"/>
      <c r="X83" s="210"/>
      <c r="Y83" s="118"/>
      <c r="Z83" s="175"/>
      <c r="AA83" s="212"/>
      <c r="AB83" s="175"/>
      <c r="AC83" s="212"/>
      <c r="AD83" s="211"/>
      <c r="AE83" s="210"/>
      <c r="AF83" s="346"/>
      <c r="AG83" s="169"/>
      <c r="AH83" s="179"/>
      <c r="AI83" s="169"/>
      <c r="AJ83" s="169"/>
      <c r="AK83" s="169"/>
      <c r="AL83" s="319"/>
      <c r="AM83" s="319"/>
      <c r="AN83" s="319"/>
      <c r="AO83" s="319"/>
      <c r="AP83" s="319"/>
      <c r="AQ83" s="319"/>
      <c r="AR83" s="319"/>
      <c r="AS83" s="319"/>
      <c r="AT83" s="319"/>
      <c r="AU83" s="319"/>
      <c r="AV83" s="319"/>
      <c r="AW83" s="319"/>
      <c r="AX83" s="319"/>
      <c r="AY83" s="319"/>
      <c r="AZ83" s="319"/>
      <c r="BA83" s="319"/>
      <c r="BB83" s="319"/>
    </row>
    <row r="84" spans="1:54" s="321" customFormat="1" ht="124.5" customHeight="1" x14ac:dyDescent="0.25">
      <c r="A84" s="154">
        <v>15</v>
      </c>
      <c r="B84" s="132" t="s">
        <v>251</v>
      </c>
      <c r="C84" s="169" t="s">
        <v>104</v>
      </c>
      <c r="D84" s="169" t="s">
        <v>258</v>
      </c>
      <c r="E84" s="169" t="s">
        <v>259</v>
      </c>
      <c r="F84" s="169" t="s">
        <v>260</v>
      </c>
      <c r="G84" s="169" t="s">
        <v>108</v>
      </c>
      <c r="H84" s="171">
        <v>10</v>
      </c>
      <c r="I84" s="141" t="s">
        <v>318</v>
      </c>
      <c r="J84" s="139">
        <v>0.4</v>
      </c>
      <c r="K84" s="136" t="s">
        <v>165</v>
      </c>
      <c r="L84" s="138" t="str">
        <f>IF(NOT(ISERROR(MATCH(K84,'[1]Tabla Impacto'!$B$221:$B$223,0))),'[1]Tabla Impacto'!$F$223&amp;"Por favor no seleccionar los criterios de impacto(Afectación Económica o presupuestal y Pérdida Reputacional)",K84)</f>
        <v xml:space="preserve">     El riesgo afecta la imagen de la entidad con algunos usuarios de relevancia frente al logro de los objetivos</v>
      </c>
      <c r="M84" s="140" t="str">
        <f>IF(OR(L84='[1]Tabla Impacto'!$C$11,L84='[1]Tabla Impacto'!$D$11),"Leve",IF(OR(L84='[1]Tabla Impacto'!$C$12,L84='[1]Tabla Impacto'!$D$12),"Menor",IF(OR(L84='[1]Tabla Impacto'!$C$13,L84='[1]Tabla Impacto'!$D$13),"Moderado",IF(OR(L84='[1]Tabla Impacto'!$C$14,L84='[1]Tabla Impacto'!$D$14),"Mayor",IF(OR(L84='[1]Tabla Impacto'!$C$15,L84='[1]Tabla Impacto'!$D$15),"Catastrófico","")))))</f>
        <v>Moderado</v>
      </c>
      <c r="N84" s="138">
        <f>IF(M84="","",IF(M84="Leve",0.2,IF(M84="Menor",0.4,IF(M84="Moderado",0.6,IF(M84="Mayor",0.8,IF(M84="Catastrófico",1,))))))</f>
        <v>0.6</v>
      </c>
      <c r="O84" s="142" t="str">
        <f>IF(OR(AND(I84="Muy Baja",M84="Leve"),AND(I84="Muy Baja",M84="Menor"),AND(I84="Baja",M84="Leve")),"Bajo",IF(OR(AND(I84="Muy baja",M84="Moderado"),AND(I84="Baja",M84="Menor"),AND(I84="Baja",M84="Moderado"),AND(I84="Media",M84="Leve"),AND(I84="Media",M84="Menor"),AND(I84="Media",M84="Moderado"),AND(I84="Alta",M84="Leve"),AND(I84="Alta",M84="Menor")),"Moderado",IF(OR(AND(I84="Muy Baja",M84="Mayor"),AND(I84="Baja",M84="Mayor"),AND(I84="Media",M84="Mayor"),AND(I84="Alta",M84="Moderado"),AND(I84="Alta",M84="Mayor"),AND(I84="Muy Alta",M84="Leve"),AND(I84="Muy Alta",M84="Menor"),AND(I84="Muy Alta",M84="Moderado"),AND(I84="Muy Alta",M84="Mayor")),"Alto",IF(OR(AND(I84="Muy Baja",M84="Catastrófico"),AND(I84="Baja",M84="Catastrófico"),AND(I84="Media",M84="Catastrófico"),AND(I84="Alta",M84="Catastrófico"),AND(I84="Muy Alta",M84="Catastrófico")),"Extremo",""))))</f>
        <v>Moderado</v>
      </c>
      <c r="P84" s="144">
        <v>1</v>
      </c>
      <c r="Q84" s="169" t="s">
        <v>261</v>
      </c>
      <c r="R84" s="209" t="s">
        <v>167</v>
      </c>
      <c r="S84" s="210" t="s">
        <v>56</v>
      </c>
      <c r="T84" s="210" t="s">
        <v>110</v>
      </c>
      <c r="U84" s="212" t="s">
        <v>312</v>
      </c>
      <c r="V84" s="210" t="s">
        <v>111</v>
      </c>
      <c r="W84" s="210" t="s">
        <v>117</v>
      </c>
      <c r="X84" s="210" t="s">
        <v>113</v>
      </c>
      <c r="Y84" s="118">
        <v>0.24</v>
      </c>
      <c r="Z84" s="175" t="s">
        <v>318</v>
      </c>
      <c r="AA84" s="212">
        <v>0.24</v>
      </c>
      <c r="AB84" s="121" t="str">
        <f>IFERROR(IF(AC84="","",IF(AC84&lt;=0.2,"Leve",IF(AC84&lt;=0.4,"Menor",IF(AC84&lt;=0.6,"Moderado",IF(AC84&lt;=0.8,"Mayor","Catastrófico"))))),"")</f>
        <v>Moderado</v>
      </c>
      <c r="AC84" s="124">
        <f>IFERROR(IF(R84="Impacto",(N84-(+N84*U84)),IF(R84="Probabilidad",N84,"")),"")</f>
        <v>0.6</v>
      </c>
      <c r="AD84" s="127" t="str">
        <f>IFERROR(IF(OR(AND(Z84="Muy Baja",AB84="Leve"),AND(Z84="Muy Baja",AB84="Menor"),AND(Z84="Baja",AB84="Leve")),"Bajo",IF(OR(AND(Z84="Muy baja",AB84="Moderado"),AND(Z84="Baja",AB84="Menor"),AND(Z84="Baja",AB84="Moderado"),AND(Z84="Media",AB84="Leve"),AND(Z84="Media",AB84="Menor"),AND(Z84="Media",AB84="Moderado"),AND(Z84="Alta",AB84="Leve"),AND(Z84="Alta",AB84="Menor")),"Moderado",IF(OR(AND(Z84="Muy Baja",AB84="Mayor"),AND(Z84="Baja",AB84="Mayor"),AND(Z84="Media",AB84="Mayor"),AND(Z84="Alta",AB84="Moderado"),AND(Z84="Alta",AB84="Mayor"),AND(Z84="Muy Alta",AB84="Leve"),AND(Z84="Muy Alta",AB84="Menor"),AND(Z84="Muy Alta",AB84="Moderado"),AND(Z84="Muy Alta",AB84="Mayor")),"Alto",IF(OR(AND(Z84="Muy Baja",AB84="Catastrófico"),AND(Z84="Baja",AB84="Catastrófico"),AND(Z84="Media",AB84="Catastrófico"),AND(Z84="Alta",AB84="Catastrófico"),AND(Z84="Muy Alta",AB84="Catastrófico")),"Extremo","")))),"")</f>
        <v>Moderado</v>
      </c>
      <c r="AE84" s="210" t="s">
        <v>62</v>
      </c>
      <c r="AF84" s="154" t="s">
        <v>262</v>
      </c>
      <c r="AG84" s="169" t="s">
        <v>257</v>
      </c>
      <c r="AH84" s="179">
        <v>45291</v>
      </c>
      <c r="AI84" s="169" t="s">
        <v>549</v>
      </c>
      <c r="AJ84" s="169" t="s">
        <v>256</v>
      </c>
      <c r="AK84" s="169" t="s">
        <v>257</v>
      </c>
      <c r="AL84" s="319"/>
      <c r="AM84" s="319"/>
      <c r="AN84" s="319"/>
      <c r="AO84" s="319"/>
      <c r="AP84" s="319"/>
      <c r="AQ84" s="319"/>
      <c r="AR84" s="319"/>
      <c r="AS84" s="319"/>
      <c r="AT84" s="319"/>
      <c r="AU84" s="319"/>
      <c r="AV84" s="319"/>
      <c r="AW84" s="319"/>
      <c r="AX84" s="319"/>
      <c r="AY84" s="319"/>
      <c r="AZ84" s="319"/>
      <c r="BA84" s="319"/>
      <c r="BB84" s="319"/>
    </row>
    <row r="85" spans="1:54" s="321" customFormat="1" ht="85.5" customHeight="1" x14ac:dyDescent="0.25">
      <c r="A85" s="154"/>
      <c r="B85" s="132"/>
      <c r="C85" s="169"/>
      <c r="D85" s="169"/>
      <c r="E85" s="169"/>
      <c r="F85" s="169"/>
      <c r="G85" s="169"/>
      <c r="H85" s="171"/>
      <c r="I85" s="141"/>
      <c r="J85" s="139"/>
      <c r="K85" s="137"/>
      <c r="L85" s="139">
        <f>IF(NOT(ISERROR(MATCH(K85,_xlfn.ANCHORARRAY(#REF!),0))),#REF!&amp;"Por favor no seleccionar los criterios de impacto",K85)</f>
        <v>0</v>
      </c>
      <c r="M85" s="141"/>
      <c r="N85" s="139"/>
      <c r="O85" s="143"/>
      <c r="P85" s="145"/>
      <c r="Q85" s="169"/>
      <c r="R85" s="209"/>
      <c r="S85" s="210"/>
      <c r="T85" s="210"/>
      <c r="U85" s="212"/>
      <c r="V85" s="210"/>
      <c r="W85" s="210"/>
      <c r="X85" s="210"/>
      <c r="Y85" s="118"/>
      <c r="Z85" s="175"/>
      <c r="AA85" s="212"/>
      <c r="AB85" s="122"/>
      <c r="AC85" s="125"/>
      <c r="AD85" s="128"/>
      <c r="AE85" s="210"/>
      <c r="AF85" s="154"/>
      <c r="AG85" s="169"/>
      <c r="AH85" s="179"/>
      <c r="AI85" s="169"/>
      <c r="AJ85" s="169"/>
      <c r="AK85" s="169"/>
      <c r="AL85" s="319"/>
      <c r="AM85" s="319"/>
      <c r="AN85" s="319"/>
      <c r="AO85" s="319"/>
      <c r="AP85" s="319"/>
      <c r="AQ85" s="319"/>
      <c r="AR85" s="319"/>
      <c r="AS85" s="319"/>
      <c r="AT85" s="319"/>
      <c r="AU85" s="319"/>
      <c r="AV85" s="319"/>
      <c r="AW85" s="319"/>
      <c r="AX85" s="319"/>
      <c r="AY85" s="319"/>
      <c r="AZ85" s="319"/>
      <c r="BA85" s="319"/>
      <c r="BB85" s="319"/>
    </row>
    <row r="86" spans="1:54" s="321" customFormat="1" ht="14.25" customHeight="1" x14ac:dyDescent="0.25">
      <c r="A86" s="154"/>
      <c r="B86" s="132"/>
      <c r="C86" s="169"/>
      <c r="D86" s="169"/>
      <c r="E86" s="169"/>
      <c r="F86" s="169"/>
      <c r="G86" s="169"/>
      <c r="H86" s="171"/>
      <c r="I86" s="141"/>
      <c r="J86" s="139"/>
      <c r="K86" s="137"/>
      <c r="L86" s="139">
        <f>IF(NOT(ISERROR(MATCH(K86,_xlfn.ANCHORARRAY(#REF!),0))),#REF!&amp;"Por favor no seleccionar los criterios de impacto",K86)</f>
        <v>0</v>
      </c>
      <c r="M86" s="141"/>
      <c r="N86" s="139"/>
      <c r="O86" s="143"/>
      <c r="P86" s="145"/>
      <c r="Q86" s="169"/>
      <c r="R86" s="209"/>
      <c r="S86" s="210"/>
      <c r="T86" s="210"/>
      <c r="U86" s="212"/>
      <c r="V86" s="210"/>
      <c r="W86" s="210"/>
      <c r="X86" s="210"/>
      <c r="Y86" s="118"/>
      <c r="Z86" s="175"/>
      <c r="AA86" s="212"/>
      <c r="AB86" s="122"/>
      <c r="AC86" s="125"/>
      <c r="AD86" s="128"/>
      <c r="AE86" s="210"/>
      <c r="AF86" s="154"/>
      <c r="AG86" s="169"/>
      <c r="AH86" s="179"/>
      <c r="AI86" s="169"/>
      <c r="AJ86" s="169"/>
      <c r="AK86" s="169"/>
      <c r="AL86" s="319"/>
      <c r="AM86" s="319"/>
      <c r="AN86" s="319"/>
      <c r="AO86" s="319"/>
      <c r="AP86" s="319"/>
      <c r="AQ86" s="319"/>
      <c r="AR86" s="319"/>
      <c r="AS86" s="319"/>
      <c r="AT86" s="319"/>
      <c r="AU86" s="319"/>
      <c r="AV86" s="319"/>
      <c r="AW86" s="319"/>
      <c r="AX86" s="319"/>
      <c r="AY86" s="319"/>
      <c r="AZ86" s="319"/>
      <c r="BA86" s="319"/>
      <c r="BB86" s="319"/>
    </row>
    <row r="87" spans="1:54" s="321" customFormat="1" ht="14.25" customHeight="1" x14ac:dyDescent="0.25">
      <c r="A87" s="154"/>
      <c r="B87" s="132"/>
      <c r="C87" s="169"/>
      <c r="D87" s="169"/>
      <c r="E87" s="169"/>
      <c r="F87" s="169"/>
      <c r="G87" s="169"/>
      <c r="H87" s="171"/>
      <c r="I87" s="141"/>
      <c r="J87" s="139"/>
      <c r="K87" s="137"/>
      <c r="L87" s="139"/>
      <c r="M87" s="141"/>
      <c r="N87" s="139"/>
      <c r="O87" s="143"/>
      <c r="P87" s="145"/>
      <c r="Q87" s="169"/>
      <c r="R87" s="209"/>
      <c r="S87" s="210"/>
      <c r="T87" s="210"/>
      <c r="U87" s="212"/>
      <c r="V87" s="210"/>
      <c r="W87" s="210"/>
      <c r="X87" s="210"/>
      <c r="Y87" s="118"/>
      <c r="Z87" s="175"/>
      <c r="AA87" s="212"/>
      <c r="AB87" s="122"/>
      <c r="AC87" s="125"/>
      <c r="AD87" s="128"/>
      <c r="AE87" s="210"/>
      <c r="AF87" s="154"/>
      <c r="AG87" s="169"/>
      <c r="AH87" s="179"/>
      <c r="AI87" s="169"/>
      <c r="AJ87" s="169"/>
      <c r="AK87" s="169"/>
      <c r="AL87" s="319"/>
      <c r="AM87" s="319"/>
      <c r="AN87" s="319"/>
      <c r="AO87" s="319"/>
      <c r="AP87" s="319"/>
      <c r="AQ87" s="319"/>
      <c r="AR87" s="319"/>
      <c r="AS87" s="319"/>
      <c r="AT87" s="319"/>
      <c r="AU87" s="319"/>
      <c r="AV87" s="319"/>
      <c r="AW87" s="319"/>
      <c r="AX87" s="319"/>
      <c r="AY87" s="319"/>
      <c r="AZ87" s="319"/>
      <c r="BA87" s="319"/>
      <c r="BB87" s="319"/>
    </row>
    <row r="88" spans="1:54" s="321" customFormat="1" ht="14.25" customHeight="1" x14ac:dyDescent="0.25">
      <c r="A88" s="154"/>
      <c r="B88" s="132"/>
      <c r="C88" s="169"/>
      <c r="D88" s="169"/>
      <c r="E88" s="169"/>
      <c r="F88" s="169"/>
      <c r="G88" s="169"/>
      <c r="H88" s="171"/>
      <c r="I88" s="141"/>
      <c r="J88" s="139"/>
      <c r="K88" s="137"/>
      <c r="L88" s="139"/>
      <c r="M88" s="141"/>
      <c r="N88" s="139"/>
      <c r="O88" s="143"/>
      <c r="P88" s="145"/>
      <c r="Q88" s="169"/>
      <c r="R88" s="209"/>
      <c r="S88" s="210"/>
      <c r="T88" s="210"/>
      <c r="U88" s="212"/>
      <c r="V88" s="210"/>
      <c r="W88" s="210"/>
      <c r="X88" s="210"/>
      <c r="Y88" s="118"/>
      <c r="Z88" s="175"/>
      <c r="AA88" s="212"/>
      <c r="AB88" s="122"/>
      <c r="AC88" s="125"/>
      <c r="AD88" s="128"/>
      <c r="AE88" s="210"/>
      <c r="AF88" s="154"/>
      <c r="AG88" s="169"/>
      <c r="AH88" s="179"/>
      <c r="AI88" s="169"/>
      <c r="AJ88" s="169"/>
      <c r="AK88" s="169"/>
      <c r="AL88" s="319"/>
      <c r="AM88" s="319"/>
      <c r="AN88" s="319"/>
      <c r="AO88" s="319"/>
      <c r="AP88" s="319"/>
      <c r="AQ88" s="319"/>
      <c r="AR88" s="319"/>
      <c r="AS88" s="319"/>
      <c r="AT88" s="319"/>
      <c r="AU88" s="319"/>
      <c r="AV88" s="319"/>
      <c r="AW88" s="319"/>
      <c r="AX88" s="319"/>
      <c r="AY88" s="319"/>
      <c r="AZ88" s="319"/>
      <c r="BA88" s="319"/>
      <c r="BB88" s="319"/>
    </row>
    <row r="89" spans="1:54" s="321" customFormat="1" ht="15" customHeight="1" thickBot="1" x14ac:dyDescent="0.3">
      <c r="A89" s="154"/>
      <c r="B89" s="132"/>
      <c r="C89" s="169"/>
      <c r="D89" s="169"/>
      <c r="E89" s="169"/>
      <c r="F89" s="169"/>
      <c r="G89" s="169"/>
      <c r="H89" s="171"/>
      <c r="I89" s="141"/>
      <c r="J89" s="139"/>
      <c r="K89" s="137"/>
      <c r="L89" s="139">
        <f>IF(NOT(ISERROR(MATCH(K89,_xlfn.ANCHORARRAY(#REF!),0))),#REF!&amp;"Por favor no seleccionar los criterios de impacto",K89)</f>
        <v>0</v>
      </c>
      <c r="M89" s="141"/>
      <c r="N89" s="139"/>
      <c r="O89" s="143"/>
      <c r="P89" s="146"/>
      <c r="Q89" s="169"/>
      <c r="R89" s="209"/>
      <c r="S89" s="210"/>
      <c r="T89" s="210"/>
      <c r="U89" s="212"/>
      <c r="V89" s="210"/>
      <c r="W89" s="210"/>
      <c r="X89" s="210"/>
      <c r="Y89" s="118"/>
      <c r="Z89" s="175"/>
      <c r="AA89" s="212"/>
      <c r="AB89" s="123"/>
      <c r="AC89" s="126"/>
      <c r="AD89" s="129"/>
      <c r="AE89" s="210"/>
      <c r="AF89" s="154"/>
      <c r="AG89" s="169"/>
      <c r="AH89" s="179"/>
      <c r="AI89" s="169"/>
      <c r="AJ89" s="169"/>
      <c r="AK89" s="169"/>
      <c r="AL89" s="319"/>
      <c r="AM89" s="319"/>
      <c r="AN89" s="319"/>
      <c r="AO89" s="319"/>
      <c r="AP89" s="319"/>
      <c r="AQ89" s="319"/>
      <c r="AR89" s="319"/>
      <c r="AS89" s="319"/>
      <c r="AT89" s="319"/>
      <c r="AU89" s="319"/>
      <c r="AV89" s="319"/>
      <c r="AW89" s="319"/>
      <c r="AX89" s="319"/>
      <c r="AY89" s="319"/>
      <c r="AZ89" s="319"/>
      <c r="BA89" s="319"/>
      <c r="BB89" s="319"/>
    </row>
    <row r="90" spans="1:54" s="321" customFormat="1" ht="110.25" customHeight="1" x14ac:dyDescent="0.25">
      <c r="A90" s="154">
        <v>16</v>
      </c>
      <c r="B90" s="132" t="s">
        <v>271</v>
      </c>
      <c r="C90" s="117" t="s">
        <v>118</v>
      </c>
      <c r="D90" s="117" t="s">
        <v>285</v>
      </c>
      <c r="E90" s="117" t="s">
        <v>286</v>
      </c>
      <c r="F90" s="117" t="s">
        <v>287</v>
      </c>
      <c r="G90" s="117" t="s">
        <v>108</v>
      </c>
      <c r="H90" s="133">
        <v>12</v>
      </c>
      <c r="I90" s="134" t="s">
        <v>318</v>
      </c>
      <c r="J90" s="135">
        <v>0.4</v>
      </c>
      <c r="K90" s="161" t="s">
        <v>109</v>
      </c>
      <c r="L90" s="135" t="s">
        <v>109</v>
      </c>
      <c r="M90" s="134" t="s">
        <v>327</v>
      </c>
      <c r="N90" s="135">
        <v>0.8</v>
      </c>
      <c r="O90" s="150" t="s">
        <v>311</v>
      </c>
      <c r="P90" s="149">
        <v>1</v>
      </c>
      <c r="Q90" s="117" t="s">
        <v>555</v>
      </c>
      <c r="R90" s="147" t="s">
        <v>167</v>
      </c>
      <c r="S90" s="130" t="s">
        <v>56</v>
      </c>
      <c r="T90" s="130" t="s">
        <v>110</v>
      </c>
      <c r="U90" s="120" t="s">
        <v>312</v>
      </c>
      <c r="V90" s="130" t="s">
        <v>111</v>
      </c>
      <c r="W90" s="130" t="s">
        <v>117</v>
      </c>
      <c r="X90" s="130" t="s">
        <v>113</v>
      </c>
      <c r="Y90" s="120">
        <v>0.24</v>
      </c>
      <c r="Z90" s="119" t="s">
        <v>318</v>
      </c>
      <c r="AA90" s="120">
        <v>0.24</v>
      </c>
      <c r="AB90" s="119" t="s">
        <v>327</v>
      </c>
      <c r="AC90" s="120">
        <v>0.8</v>
      </c>
      <c r="AD90" s="148" t="s">
        <v>311</v>
      </c>
      <c r="AE90" s="130" t="s">
        <v>62</v>
      </c>
      <c r="AF90" s="131" t="s">
        <v>550</v>
      </c>
      <c r="AG90" s="117" t="s">
        <v>277</v>
      </c>
      <c r="AH90" s="116">
        <v>45290</v>
      </c>
      <c r="AI90" s="117" t="s">
        <v>551</v>
      </c>
      <c r="AJ90" s="117" t="s">
        <v>288</v>
      </c>
      <c r="AK90" s="117" t="s">
        <v>277</v>
      </c>
      <c r="AL90" s="319"/>
      <c r="AM90" s="319"/>
      <c r="AN90" s="319"/>
      <c r="AO90" s="319"/>
      <c r="AP90" s="319"/>
      <c r="AQ90" s="319"/>
      <c r="AR90" s="319"/>
      <c r="AS90" s="319"/>
      <c r="AT90" s="319"/>
      <c r="AU90" s="319"/>
      <c r="AV90" s="319"/>
      <c r="AW90" s="319"/>
      <c r="AX90" s="319"/>
      <c r="AY90" s="319"/>
      <c r="AZ90" s="319"/>
      <c r="BA90" s="319"/>
      <c r="BB90" s="319"/>
    </row>
    <row r="91" spans="1:54" s="321" customFormat="1" ht="14.25" customHeight="1" x14ac:dyDescent="0.25">
      <c r="A91" s="154"/>
      <c r="B91" s="132"/>
      <c r="C91" s="117"/>
      <c r="D91" s="117"/>
      <c r="E91" s="117"/>
      <c r="F91" s="117"/>
      <c r="G91" s="117"/>
      <c r="H91" s="133"/>
      <c r="I91" s="134"/>
      <c r="J91" s="135"/>
      <c r="K91" s="161"/>
      <c r="L91" s="135">
        <v>0</v>
      </c>
      <c r="M91" s="134"/>
      <c r="N91" s="135"/>
      <c r="O91" s="150"/>
      <c r="P91" s="149"/>
      <c r="Q91" s="117"/>
      <c r="R91" s="147"/>
      <c r="S91" s="130"/>
      <c r="T91" s="130"/>
      <c r="U91" s="120"/>
      <c r="V91" s="130"/>
      <c r="W91" s="130"/>
      <c r="X91" s="130"/>
      <c r="Y91" s="120" t="s">
        <v>563</v>
      </c>
      <c r="Z91" s="119"/>
      <c r="AA91" s="120"/>
      <c r="AB91" s="119"/>
      <c r="AC91" s="120"/>
      <c r="AD91" s="148"/>
      <c r="AE91" s="130"/>
      <c r="AF91" s="131"/>
      <c r="AG91" s="117"/>
      <c r="AH91" s="116"/>
      <c r="AI91" s="117"/>
      <c r="AJ91" s="117"/>
      <c r="AK91" s="117"/>
      <c r="AL91" s="319"/>
      <c r="AM91" s="319"/>
      <c r="AN91" s="319"/>
      <c r="AO91" s="319"/>
      <c r="AP91" s="319"/>
      <c r="AQ91" s="319"/>
      <c r="AR91" s="319"/>
      <c r="AS91" s="319"/>
      <c r="AT91" s="319"/>
      <c r="AU91" s="319"/>
      <c r="AV91" s="319"/>
      <c r="AW91" s="319"/>
      <c r="AX91" s="319"/>
      <c r="AY91" s="319"/>
      <c r="AZ91" s="319"/>
      <c r="BA91" s="319"/>
      <c r="BB91" s="319"/>
    </row>
    <row r="92" spans="1:54" s="321" customFormat="1" ht="14.25" customHeight="1" x14ac:dyDescent="0.25">
      <c r="A92" s="154"/>
      <c r="B92" s="132"/>
      <c r="C92" s="117"/>
      <c r="D92" s="117"/>
      <c r="E92" s="117"/>
      <c r="F92" s="117"/>
      <c r="G92" s="117"/>
      <c r="H92" s="133"/>
      <c r="I92" s="134"/>
      <c r="J92" s="135"/>
      <c r="K92" s="161"/>
      <c r="L92" s="135">
        <v>0</v>
      </c>
      <c r="M92" s="134"/>
      <c r="N92" s="135"/>
      <c r="O92" s="150"/>
      <c r="P92" s="149"/>
      <c r="Q92" s="117"/>
      <c r="R92" s="147"/>
      <c r="S92" s="130"/>
      <c r="T92" s="130"/>
      <c r="U92" s="120"/>
      <c r="V92" s="130"/>
      <c r="W92" s="130"/>
      <c r="X92" s="130"/>
      <c r="Y92" s="120" t="s">
        <v>563</v>
      </c>
      <c r="Z92" s="119"/>
      <c r="AA92" s="120"/>
      <c r="AB92" s="119"/>
      <c r="AC92" s="120"/>
      <c r="AD92" s="148"/>
      <c r="AE92" s="130"/>
      <c r="AF92" s="131"/>
      <c r="AG92" s="117"/>
      <c r="AH92" s="116"/>
      <c r="AI92" s="117"/>
      <c r="AJ92" s="117"/>
      <c r="AK92" s="117"/>
      <c r="AL92" s="319"/>
      <c r="AM92" s="319"/>
      <c r="AN92" s="319"/>
      <c r="AO92" s="319"/>
      <c r="AP92" s="319"/>
      <c r="AQ92" s="319"/>
      <c r="AR92" s="319"/>
      <c r="AS92" s="319"/>
      <c r="AT92" s="319"/>
      <c r="AU92" s="319"/>
      <c r="AV92" s="319"/>
      <c r="AW92" s="319"/>
      <c r="AX92" s="319"/>
      <c r="AY92" s="319"/>
      <c r="AZ92" s="319"/>
      <c r="BA92" s="319"/>
      <c r="BB92" s="319"/>
    </row>
    <row r="93" spans="1:54" s="321" customFormat="1" ht="14.25" customHeight="1" x14ac:dyDescent="0.25">
      <c r="A93" s="154"/>
      <c r="B93" s="132"/>
      <c r="C93" s="117"/>
      <c r="D93" s="117"/>
      <c r="E93" s="117"/>
      <c r="F93" s="117"/>
      <c r="G93" s="117"/>
      <c r="H93" s="133"/>
      <c r="I93" s="134"/>
      <c r="J93" s="135"/>
      <c r="K93" s="161"/>
      <c r="L93" s="135"/>
      <c r="M93" s="134"/>
      <c r="N93" s="135"/>
      <c r="O93" s="150"/>
      <c r="P93" s="149"/>
      <c r="Q93" s="117"/>
      <c r="R93" s="147"/>
      <c r="S93" s="130"/>
      <c r="T93" s="130"/>
      <c r="U93" s="120"/>
      <c r="V93" s="130"/>
      <c r="W93" s="130"/>
      <c r="X93" s="130"/>
      <c r="Y93" s="120" t="s">
        <v>563</v>
      </c>
      <c r="Z93" s="119"/>
      <c r="AA93" s="120"/>
      <c r="AB93" s="119"/>
      <c r="AC93" s="120"/>
      <c r="AD93" s="148"/>
      <c r="AE93" s="130"/>
      <c r="AF93" s="131"/>
      <c r="AG93" s="117"/>
      <c r="AH93" s="116"/>
      <c r="AI93" s="117"/>
      <c r="AJ93" s="117"/>
      <c r="AK93" s="117"/>
      <c r="AL93" s="319"/>
      <c r="AM93" s="319"/>
      <c r="AN93" s="319"/>
      <c r="AO93" s="319"/>
      <c r="AP93" s="319"/>
      <c r="AQ93" s="319"/>
      <c r="AR93" s="319"/>
      <c r="AS93" s="319"/>
      <c r="AT93" s="319"/>
      <c r="AU93" s="319"/>
      <c r="AV93" s="319"/>
      <c r="AW93" s="319"/>
      <c r="AX93" s="319"/>
      <c r="AY93" s="319"/>
      <c r="AZ93" s="319"/>
      <c r="BA93" s="319"/>
      <c r="BB93" s="319"/>
    </row>
    <row r="94" spans="1:54" s="321" customFormat="1" ht="14.25" customHeight="1" x14ac:dyDescent="0.25">
      <c r="A94" s="154"/>
      <c r="B94" s="132"/>
      <c r="C94" s="117"/>
      <c r="D94" s="117"/>
      <c r="E94" s="117"/>
      <c r="F94" s="117"/>
      <c r="G94" s="117"/>
      <c r="H94" s="133"/>
      <c r="I94" s="134"/>
      <c r="J94" s="135"/>
      <c r="K94" s="161"/>
      <c r="L94" s="135"/>
      <c r="M94" s="134"/>
      <c r="N94" s="135"/>
      <c r="O94" s="150"/>
      <c r="P94" s="149"/>
      <c r="Q94" s="117"/>
      <c r="R94" s="147"/>
      <c r="S94" s="130"/>
      <c r="T94" s="130"/>
      <c r="U94" s="120"/>
      <c r="V94" s="130"/>
      <c r="W94" s="130"/>
      <c r="X94" s="130"/>
      <c r="Y94" s="120" t="s">
        <v>563</v>
      </c>
      <c r="Z94" s="119"/>
      <c r="AA94" s="120"/>
      <c r="AB94" s="119"/>
      <c r="AC94" s="120"/>
      <c r="AD94" s="148"/>
      <c r="AE94" s="130"/>
      <c r="AF94" s="131"/>
      <c r="AG94" s="117"/>
      <c r="AH94" s="116"/>
      <c r="AI94" s="117"/>
      <c r="AJ94" s="117"/>
      <c r="AK94" s="117"/>
      <c r="AL94" s="319"/>
      <c r="AM94" s="319"/>
      <c r="AN94" s="319"/>
      <c r="AO94" s="319"/>
      <c r="AP94" s="319"/>
      <c r="AQ94" s="319"/>
      <c r="AR94" s="319"/>
      <c r="AS94" s="319"/>
      <c r="AT94" s="319"/>
      <c r="AU94" s="319"/>
      <c r="AV94" s="319"/>
      <c r="AW94" s="319"/>
      <c r="AX94" s="319"/>
      <c r="AY94" s="319"/>
      <c r="AZ94" s="319"/>
      <c r="BA94" s="319"/>
      <c r="BB94" s="319"/>
    </row>
    <row r="95" spans="1:54" s="321" customFormat="1" ht="84.75" customHeight="1" x14ac:dyDescent="0.25">
      <c r="A95" s="154"/>
      <c r="B95" s="132"/>
      <c r="C95" s="117"/>
      <c r="D95" s="117"/>
      <c r="E95" s="117"/>
      <c r="F95" s="117"/>
      <c r="G95" s="117"/>
      <c r="H95" s="133"/>
      <c r="I95" s="134"/>
      <c r="J95" s="135"/>
      <c r="K95" s="161"/>
      <c r="L95" s="135">
        <v>0</v>
      </c>
      <c r="M95" s="134"/>
      <c r="N95" s="135"/>
      <c r="O95" s="150"/>
      <c r="P95" s="149"/>
      <c r="Q95" s="117"/>
      <c r="R95" s="147"/>
      <c r="S95" s="130"/>
      <c r="T95" s="130"/>
      <c r="U95" s="120"/>
      <c r="V95" s="130"/>
      <c r="W95" s="130"/>
      <c r="X95" s="130"/>
      <c r="Y95" s="120" t="s">
        <v>563</v>
      </c>
      <c r="Z95" s="119"/>
      <c r="AA95" s="120"/>
      <c r="AB95" s="119"/>
      <c r="AC95" s="120"/>
      <c r="AD95" s="148"/>
      <c r="AE95" s="130"/>
      <c r="AF95" s="131"/>
      <c r="AG95" s="117"/>
      <c r="AH95" s="116"/>
      <c r="AI95" s="117"/>
      <c r="AJ95" s="117"/>
      <c r="AK95" s="117"/>
      <c r="AL95" s="319"/>
      <c r="AM95" s="319"/>
      <c r="AN95" s="319"/>
      <c r="AO95" s="319"/>
      <c r="AP95" s="319"/>
      <c r="AQ95" s="319"/>
      <c r="AR95" s="319"/>
      <c r="AS95" s="319"/>
      <c r="AT95" s="319"/>
      <c r="AU95" s="319"/>
      <c r="AV95" s="319"/>
      <c r="AW95" s="319"/>
      <c r="AX95" s="319"/>
      <c r="AY95" s="319"/>
      <c r="AZ95" s="319"/>
      <c r="BA95" s="319"/>
      <c r="BB95" s="319"/>
    </row>
    <row r="96" spans="1:54" s="321" customFormat="1" ht="91.5" customHeight="1" x14ac:dyDescent="0.25">
      <c r="A96" s="154">
        <v>17</v>
      </c>
      <c r="B96" s="132" t="s">
        <v>271</v>
      </c>
      <c r="C96" s="117" t="s">
        <v>104</v>
      </c>
      <c r="D96" s="117" t="s">
        <v>289</v>
      </c>
      <c r="E96" s="117" t="s">
        <v>290</v>
      </c>
      <c r="F96" s="117" t="s">
        <v>291</v>
      </c>
      <c r="G96" s="117" t="s">
        <v>108</v>
      </c>
      <c r="H96" s="133">
        <v>5001</v>
      </c>
      <c r="I96" s="134" t="s">
        <v>309</v>
      </c>
      <c r="J96" s="135">
        <v>1</v>
      </c>
      <c r="K96" s="137" t="s">
        <v>558</v>
      </c>
      <c r="L96" s="135" t="s">
        <v>558</v>
      </c>
      <c r="M96" s="134" t="s">
        <v>310</v>
      </c>
      <c r="N96" s="135">
        <v>0.6</v>
      </c>
      <c r="O96" s="150" t="s">
        <v>311</v>
      </c>
      <c r="P96" s="24">
        <v>1</v>
      </c>
      <c r="Q96" s="328" t="s">
        <v>292</v>
      </c>
      <c r="R96" s="25" t="s">
        <v>167</v>
      </c>
      <c r="S96" s="23" t="s">
        <v>56</v>
      </c>
      <c r="T96" s="23" t="s">
        <v>110</v>
      </c>
      <c r="U96" s="26" t="s">
        <v>312</v>
      </c>
      <c r="V96" s="23" t="s">
        <v>111</v>
      </c>
      <c r="W96" s="23" t="s">
        <v>117</v>
      </c>
      <c r="X96" s="23" t="s">
        <v>113</v>
      </c>
      <c r="Y96" s="27">
        <v>0.6</v>
      </c>
      <c r="Z96" s="28" t="s">
        <v>313</v>
      </c>
      <c r="AA96" s="26">
        <v>0.6</v>
      </c>
      <c r="AB96" s="28" t="s">
        <v>310</v>
      </c>
      <c r="AC96" s="26">
        <v>0.6</v>
      </c>
      <c r="AD96" s="29" t="s">
        <v>310</v>
      </c>
      <c r="AE96" s="130" t="s">
        <v>62</v>
      </c>
      <c r="AF96" s="131" t="s">
        <v>293</v>
      </c>
      <c r="AG96" s="117" t="s">
        <v>277</v>
      </c>
      <c r="AH96" s="116">
        <v>45290</v>
      </c>
      <c r="AI96" s="117" t="s">
        <v>549</v>
      </c>
      <c r="AJ96" s="117" t="s">
        <v>294</v>
      </c>
      <c r="AK96" s="117" t="s">
        <v>277</v>
      </c>
      <c r="AL96" s="319"/>
      <c r="AM96" s="319"/>
      <c r="AN96" s="319"/>
      <c r="AO96" s="319"/>
      <c r="AP96" s="319"/>
      <c r="AQ96" s="319"/>
      <c r="AR96" s="319"/>
      <c r="AS96" s="319"/>
      <c r="AT96" s="319"/>
      <c r="AU96" s="319"/>
      <c r="AV96" s="319"/>
      <c r="AW96" s="319"/>
      <c r="AX96" s="319"/>
      <c r="AY96" s="319"/>
      <c r="AZ96" s="319"/>
      <c r="BA96" s="319"/>
      <c r="BB96" s="319"/>
    </row>
    <row r="97" spans="1:54" s="321" customFormat="1" ht="42" customHeight="1" x14ac:dyDescent="0.25">
      <c r="A97" s="154"/>
      <c r="B97" s="132"/>
      <c r="C97" s="117"/>
      <c r="D97" s="117"/>
      <c r="E97" s="117"/>
      <c r="F97" s="117"/>
      <c r="G97" s="117"/>
      <c r="H97" s="133"/>
      <c r="I97" s="134"/>
      <c r="J97" s="135"/>
      <c r="K97" s="137"/>
      <c r="L97" s="135">
        <v>0</v>
      </c>
      <c r="M97" s="134"/>
      <c r="N97" s="135"/>
      <c r="O97" s="150"/>
      <c r="P97" s="149">
        <v>2</v>
      </c>
      <c r="Q97" s="117" t="s">
        <v>556</v>
      </c>
      <c r="R97" s="147" t="s">
        <v>167</v>
      </c>
      <c r="S97" s="130" t="s">
        <v>56</v>
      </c>
      <c r="T97" s="130" t="s">
        <v>110</v>
      </c>
      <c r="U97" s="120" t="s">
        <v>312</v>
      </c>
      <c r="V97" s="130" t="s">
        <v>111</v>
      </c>
      <c r="W97" s="130" t="s">
        <v>117</v>
      </c>
      <c r="X97" s="130" t="s">
        <v>113</v>
      </c>
      <c r="Y97" s="118">
        <v>0.36</v>
      </c>
      <c r="Z97" s="119" t="s">
        <v>318</v>
      </c>
      <c r="AA97" s="120">
        <v>0.36</v>
      </c>
      <c r="AB97" s="119" t="s">
        <v>310</v>
      </c>
      <c r="AC97" s="120">
        <v>0.6</v>
      </c>
      <c r="AD97" s="148" t="s">
        <v>310</v>
      </c>
      <c r="AE97" s="130"/>
      <c r="AF97" s="131"/>
      <c r="AG97" s="117"/>
      <c r="AH97" s="116"/>
      <c r="AI97" s="117"/>
      <c r="AJ97" s="117"/>
      <c r="AK97" s="117"/>
      <c r="AL97" s="319"/>
      <c r="AM97" s="319"/>
      <c r="AN97" s="319"/>
      <c r="AO97" s="319"/>
      <c r="AP97" s="319"/>
      <c r="AQ97" s="319"/>
      <c r="AR97" s="319"/>
      <c r="AS97" s="319"/>
      <c r="AT97" s="319"/>
      <c r="AU97" s="319"/>
      <c r="AV97" s="319"/>
      <c r="AW97" s="319"/>
      <c r="AX97" s="319"/>
      <c r="AY97" s="319"/>
      <c r="AZ97" s="319"/>
      <c r="BA97" s="319"/>
      <c r="BB97" s="319"/>
    </row>
    <row r="98" spans="1:54" s="321" customFormat="1" ht="14.25" customHeight="1" x14ac:dyDescent="0.25">
      <c r="A98" s="154"/>
      <c r="B98" s="132"/>
      <c r="C98" s="117"/>
      <c r="D98" s="117"/>
      <c r="E98" s="117"/>
      <c r="F98" s="117"/>
      <c r="G98" s="117"/>
      <c r="H98" s="133"/>
      <c r="I98" s="134"/>
      <c r="J98" s="135"/>
      <c r="K98" s="137"/>
      <c r="L98" s="135">
        <v>0</v>
      </c>
      <c r="M98" s="134"/>
      <c r="N98" s="135"/>
      <c r="O98" s="150"/>
      <c r="P98" s="149"/>
      <c r="Q98" s="117"/>
      <c r="R98" s="147"/>
      <c r="S98" s="130"/>
      <c r="T98" s="130"/>
      <c r="U98" s="120"/>
      <c r="V98" s="130"/>
      <c r="W98" s="130"/>
      <c r="X98" s="130"/>
      <c r="Y98" s="118"/>
      <c r="Z98" s="119"/>
      <c r="AA98" s="120"/>
      <c r="AB98" s="119"/>
      <c r="AC98" s="120"/>
      <c r="AD98" s="148"/>
      <c r="AE98" s="130"/>
      <c r="AF98" s="131"/>
      <c r="AG98" s="117"/>
      <c r="AH98" s="116"/>
      <c r="AI98" s="117"/>
      <c r="AJ98" s="117"/>
      <c r="AK98" s="117"/>
      <c r="AL98" s="319"/>
      <c r="AM98" s="319"/>
      <c r="AN98" s="319"/>
      <c r="AO98" s="319"/>
      <c r="AP98" s="319"/>
      <c r="AQ98" s="319"/>
      <c r="AR98" s="319"/>
      <c r="AS98" s="319"/>
      <c r="AT98" s="319"/>
      <c r="AU98" s="319"/>
      <c r="AV98" s="319"/>
      <c r="AW98" s="319"/>
      <c r="AX98" s="319"/>
      <c r="AY98" s="319"/>
      <c r="AZ98" s="319"/>
      <c r="BA98" s="319"/>
      <c r="BB98" s="319"/>
    </row>
    <row r="99" spans="1:54" s="321" customFormat="1" ht="15" customHeight="1" x14ac:dyDescent="0.25">
      <c r="A99" s="154"/>
      <c r="B99" s="132"/>
      <c r="C99" s="117"/>
      <c r="D99" s="117"/>
      <c r="E99" s="117"/>
      <c r="F99" s="117"/>
      <c r="G99" s="117"/>
      <c r="H99" s="133"/>
      <c r="I99" s="134"/>
      <c r="J99" s="135"/>
      <c r="K99" s="137"/>
      <c r="L99" s="135"/>
      <c r="M99" s="134"/>
      <c r="N99" s="135"/>
      <c r="O99" s="150"/>
      <c r="P99" s="149"/>
      <c r="Q99" s="117"/>
      <c r="R99" s="147"/>
      <c r="S99" s="130"/>
      <c r="T99" s="130"/>
      <c r="U99" s="120"/>
      <c r="V99" s="130"/>
      <c r="W99" s="130"/>
      <c r="X99" s="130"/>
      <c r="Y99" s="118"/>
      <c r="Z99" s="119"/>
      <c r="AA99" s="120"/>
      <c r="AB99" s="119"/>
      <c r="AC99" s="120"/>
      <c r="AD99" s="148"/>
      <c r="AE99" s="130"/>
      <c r="AF99" s="131"/>
      <c r="AG99" s="117"/>
      <c r="AH99" s="116"/>
      <c r="AI99" s="117"/>
      <c r="AJ99" s="117"/>
      <c r="AK99" s="117"/>
      <c r="AL99" s="319"/>
      <c r="AM99" s="319"/>
      <c r="AN99" s="319"/>
      <c r="AO99" s="319"/>
      <c r="AP99" s="319"/>
      <c r="AQ99" s="319"/>
      <c r="AR99" s="319"/>
      <c r="AS99" s="319"/>
      <c r="AT99" s="319"/>
      <c r="AU99" s="319"/>
      <c r="AV99" s="319"/>
      <c r="AW99" s="319"/>
      <c r="AX99" s="319"/>
      <c r="AY99" s="319"/>
      <c r="AZ99" s="319"/>
      <c r="BA99" s="319"/>
      <c r="BB99" s="319"/>
    </row>
    <row r="100" spans="1:54" s="321" customFormat="1" ht="14.25" customHeight="1" x14ac:dyDescent="0.25">
      <c r="A100" s="154"/>
      <c r="B100" s="132"/>
      <c r="C100" s="117"/>
      <c r="D100" s="117"/>
      <c r="E100" s="117"/>
      <c r="F100" s="117"/>
      <c r="G100" s="117"/>
      <c r="H100" s="133"/>
      <c r="I100" s="134"/>
      <c r="J100" s="135"/>
      <c r="K100" s="137"/>
      <c r="L100" s="135"/>
      <c r="M100" s="134"/>
      <c r="N100" s="135"/>
      <c r="O100" s="150"/>
      <c r="P100" s="149"/>
      <c r="Q100" s="117"/>
      <c r="R100" s="147"/>
      <c r="S100" s="130"/>
      <c r="T100" s="130"/>
      <c r="U100" s="120"/>
      <c r="V100" s="130"/>
      <c r="W100" s="130"/>
      <c r="X100" s="130"/>
      <c r="Y100" s="118"/>
      <c r="Z100" s="119"/>
      <c r="AA100" s="120"/>
      <c r="AB100" s="119"/>
      <c r="AC100" s="120"/>
      <c r="AD100" s="148"/>
      <c r="AE100" s="130"/>
      <c r="AF100" s="131"/>
      <c r="AG100" s="117"/>
      <c r="AH100" s="116"/>
      <c r="AI100" s="117"/>
      <c r="AJ100" s="117"/>
      <c r="AK100" s="117"/>
      <c r="AL100" s="319"/>
      <c r="AM100" s="319"/>
      <c r="AN100" s="319"/>
      <c r="AO100" s="319"/>
      <c r="AP100" s="319"/>
      <c r="AQ100" s="319"/>
      <c r="AR100" s="319"/>
      <c r="AS100" s="319"/>
      <c r="AT100" s="319"/>
      <c r="AU100" s="319"/>
      <c r="AV100" s="319"/>
      <c r="AW100" s="319"/>
      <c r="AX100" s="319"/>
      <c r="AY100" s="319"/>
      <c r="AZ100" s="319"/>
      <c r="BA100" s="319"/>
      <c r="BB100" s="319"/>
    </row>
    <row r="101" spans="1:54" s="321" customFormat="1" ht="17.25" customHeight="1" thickBot="1" x14ac:dyDescent="0.3">
      <c r="A101" s="154"/>
      <c r="B101" s="132"/>
      <c r="C101" s="117"/>
      <c r="D101" s="117"/>
      <c r="E101" s="117"/>
      <c r="F101" s="117"/>
      <c r="G101" s="117"/>
      <c r="H101" s="133"/>
      <c r="I101" s="134"/>
      <c r="J101" s="135"/>
      <c r="K101" s="201"/>
      <c r="L101" s="135">
        <v>0</v>
      </c>
      <c r="M101" s="134"/>
      <c r="N101" s="135"/>
      <c r="O101" s="150"/>
      <c r="P101" s="149"/>
      <c r="Q101" s="117"/>
      <c r="R101" s="147"/>
      <c r="S101" s="130"/>
      <c r="T101" s="130"/>
      <c r="U101" s="120"/>
      <c r="V101" s="130"/>
      <c r="W101" s="130"/>
      <c r="X101" s="130"/>
      <c r="Y101" s="118"/>
      <c r="Z101" s="119"/>
      <c r="AA101" s="120"/>
      <c r="AB101" s="119"/>
      <c r="AC101" s="120"/>
      <c r="AD101" s="148"/>
      <c r="AE101" s="130"/>
      <c r="AF101" s="131"/>
      <c r="AG101" s="117"/>
      <c r="AH101" s="116"/>
      <c r="AI101" s="117"/>
      <c r="AJ101" s="117"/>
      <c r="AK101" s="117"/>
      <c r="AL101" s="319"/>
      <c r="AM101" s="319"/>
      <c r="AN101" s="319"/>
      <c r="AO101" s="319"/>
      <c r="AP101" s="319"/>
      <c r="AQ101" s="319"/>
      <c r="AR101" s="319"/>
      <c r="AS101" s="319"/>
      <c r="AT101" s="319"/>
      <c r="AU101" s="319"/>
      <c r="AV101" s="319"/>
      <c r="AW101" s="319"/>
      <c r="AX101" s="319"/>
      <c r="AY101" s="319"/>
      <c r="AZ101" s="319"/>
      <c r="BA101" s="319"/>
      <c r="BB101" s="319"/>
    </row>
    <row r="102" spans="1:54" s="321" customFormat="1" ht="86.25" customHeight="1" x14ac:dyDescent="0.25">
      <c r="A102" s="154">
        <v>18</v>
      </c>
      <c r="B102" s="132" t="s">
        <v>295</v>
      </c>
      <c r="C102" s="117" t="s">
        <v>118</v>
      </c>
      <c r="D102" s="117" t="s">
        <v>306</v>
      </c>
      <c r="E102" s="117" t="s">
        <v>307</v>
      </c>
      <c r="F102" s="169" t="s">
        <v>560</v>
      </c>
      <c r="G102" s="117" t="s">
        <v>164</v>
      </c>
      <c r="H102" s="133">
        <v>8760</v>
      </c>
      <c r="I102" s="134" t="s">
        <v>309</v>
      </c>
      <c r="J102" s="135">
        <v>1</v>
      </c>
      <c r="K102" s="161" t="s">
        <v>165</v>
      </c>
      <c r="L102" s="135" t="s">
        <v>165</v>
      </c>
      <c r="M102" s="141" t="s">
        <v>310</v>
      </c>
      <c r="N102" s="135">
        <v>0.6</v>
      </c>
      <c r="O102" s="180" t="s">
        <v>311</v>
      </c>
      <c r="P102" s="24">
        <v>1</v>
      </c>
      <c r="Q102" s="39" t="s">
        <v>578</v>
      </c>
      <c r="R102" s="25" t="s">
        <v>167</v>
      </c>
      <c r="S102" s="23" t="s">
        <v>56</v>
      </c>
      <c r="T102" s="23" t="s">
        <v>110</v>
      </c>
      <c r="U102" s="26" t="s">
        <v>312</v>
      </c>
      <c r="V102" s="23" t="s">
        <v>111</v>
      </c>
      <c r="W102" s="23" t="s">
        <v>117</v>
      </c>
      <c r="X102" s="23" t="s">
        <v>113</v>
      </c>
      <c r="Y102" s="27">
        <v>0.6</v>
      </c>
      <c r="Z102" s="28" t="s">
        <v>313</v>
      </c>
      <c r="AA102" s="26">
        <v>0.6</v>
      </c>
      <c r="AB102" s="28" t="s">
        <v>310</v>
      </c>
      <c r="AC102" s="26">
        <v>0.6</v>
      </c>
      <c r="AD102" s="29" t="s">
        <v>310</v>
      </c>
      <c r="AE102" s="130" t="s">
        <v>62</v>
      </c>
      <c r="AF102" s="131" t="s">
        <v>314</v>
      </c>
      <c r="AG102" s="131" t="s">
        <v>315</v>
      </c>
      <c r="AH102" s="116">
        <v>45291</v>
      </c>
      <c r="AI102" s="131" t="s">
        <v>316</v>
      </c>
      <c r="AJ102" s="117" t="s">
        <v>317</v>
      </c>
      <c r="AK102" s="117" t="s">
        <v>315</v>
      </c>
      <c r="AL102" s="319"/>
      <c r="AM102" s="319"/>
      <c r="AN102" s="319"/>
      <c r="AO102" s="319"/>
      <c r="AP102" s="319"/>
      <c r="AQ102" s="319"/>
      <c r="AR102" s="319"/>
      <c r="AS102" s="319"/>
      <c r="AT102" s="319"/>
      <c r="AU102" s="319"/>
      <c r="AV102" s="319"/>
      <c r="AW102" s="319"/>
      <c r="AX102" s="319"/>
      <c r="AY102" s="319"/>
      <c r="AZ102" s="319"/>
      <c r="BA102" s="319"/>
      <c r="BB102" s="319"/>
    </row>
    <row r="103" spans="1:54" s="321" customFormat="1" ht="85.5" customHeight="1" x14ac:dyDescent="0.25">
      <c r="A103" s="154"/>
      <c r="B103" s="132"/>
      <c r="C103" s="117"/>
      <c r="D103" s="117"/>
      <c r="E103" s="117"/>
      <c r="F103" s="169"/>
      <c r="G103" s="117"/>
      <c r="H103" s="133"/>
      <c r="I103" s="134"/>
      <c r="J103" s="135"/>
      <c r="K103" s="161"/>
      <c r="L103" s="135">
        <v>0</v>
      </c>
      <c r="M103" s="141"/>
      <c r="N103" s="135"/>
      <c r="O103" s="181"/>
      <c r="P103" s="149">
        <v>2</v>
      </c>
      <c r="Q103" s="183" t="s">
        <v>579</v>
      </c>
      <c r="R103" s="147" t="s">
        <v>167</v>
      </c>
      <c r="S103" s="130" t="s">
        <v>56</v>
      </c>
      <c r="T103" s="130" t="s">
        <v>110</v>
      </c>
      <c r="U103" s="120" t="s">
        <v>312</v>
      </c>
      <c r="V103" s="130" t="s">
        <v>111</v>
      </c>
      <c r="W103" s="130" t="s">
        <v>117</v>
      </c>
      <c r="X103" s="130" t="s">
        <v>113</v>
      </c>
      <c r="Y103" s="118">
        <v>0.36</v>
      </c>
      <c r="Z103" s="119" t="s">
        <v>318</v>
      </c>
      <c r="AA103" s="120">
        <v>0.36</v>
      </c>
      <c r="AB103" s="119" t="s">
        <v>310</v>
      </c>
      <c r="AC103" s="120">
        <v>0.6</v>
      </c>
      <c r="AD103" s="148" t="s">
        <v>310</v>
      </c>
      <c r="AE103" s="130"/>
      <c r="AF103" s="131"/>
      <c r="AG103" s="131"/>
      <c r="AH103" s="116"/>
      <c r="AI103" s="131"/>
      <c r="AJ103" s="117"/>
      <c r="AK103" s="117"/>
      <c r="AL103" s="319"/>
      <c r="AM103" s="319"/>
      <c r="AN103" s="319"/>
      <c r="AO103" s="319"/>
      <c r="AP103" s="319"/>
      <c r="AQ103" s="319"/>
      <c r="AR103" s="319"/>
      <c r="AS103" s="319"/>
      <c r="AT103" s="319"/>
      <c r="AU103" s="319"/>
      <c r="AV103" s="319"/>
      <c r="AW103" s="319"/>
      <c r="AX103" s="319"/>
      <c r="AY103" s="319"/>
      <c r="AZ103" s="319"/>
      <c r="BA103" s="319"/>
      <c r="BB103" s="319"/>
    </row>
    <row r="104" spans="1:54" s="321" customFormat="1" ht="14.25" customHeight="1" x14ac:dyDescent="0.25">
      <c r="A104" s="154"/>
      <c r="B104" s="132"/>
      <c r="C104" s="117"/>
      <c r="D104" s="117"/>
      <c r="E104" s="117"/>
      <c r="F104" s="169"/>
      <c r="G104" s="117"/>
      <c r="H104" s="133"/>
      <c r="I104" s="134"/>
      <c r="J104" s="135"/>
      <c r="K104" s="161"/>
      <c r="L104" s="135">
        <v>0</v>
      </c>
      <c r="M104" s="141"/>
      <c r="N104" s="135"/>
      <c r="O104" s="181"/>
      <c r="P104" s="149"/>
      <c r="Q104" s="184"/>
      <c r="R104" s="147"/>
      <c r="S104" s="130"/>
      <c r="T104" s="130"/>
      <c r="U104" s="120"/>
      <c r="V104" s="130"/>
      <c r="W104" s="130"/>
      <c r="X104" s="130"/>
      <c r="Y104" s="118"/>
      <c r="Z104" s="119"/>
      <c r="AA104" s="120"/>
      <c r="AB104" s="119"/>
      <c r="AC104" s="120"/>
      <c r="AD104" s="148"/>
      <c r="AE104" s="130"/>
      <c r="AF104" s="131"/>
      <c r="AG104" s="131"/>
      <c r="AH104" s="116"/>
      <c r="AI104" s="131"/>
      <c r="AJ104" s="117"/>
      <c r="AK104" s="117"/>
      <c r="AL104" s="319"/>
      <c r="AM104" s="319"/>
      <c r="AN104" s="319"/>
      <c r="AO104" s="319"/>
      <c r="AP104" s="319"/>
      <c r="AQ104" s="319"/>
      <c r="AR104" s="319"/>
      <c r="AS104" s="319"/>
      <c r="AT104" s="319"/>
      <c r="AU104" s="319"/>
      <c r="AV104" s="319"/>
      <c r="AW104" s="319"/>
      <c r="AX104" s="319"/>
      <c r="AY104" s="319"/>
      <c r="AZ104" s="319"/>
      <c r="BA104" s="319"/>
      <c r="BB104" s="319"/>
    </row>
    <row r="105" spans="1:54" s="321" customFormat="1" ht="14.25" customHeight="1" x14ac:dyDescent="0.25">
      <c r="A105" s="154"/>
      <c r="B105" s="132"/>
      <c r="C105" s="117"/>
      <c r="D105" s="117"/>
      <c r="E105" s="117"/>
      <c r="F105" s="169"/>
      <c r="G105" s="117"/>
      <c r="H105" s="133"/>
      <c r="I105" s="134"/>
      <c r="J105" s="135"/>
      <c r="K105" s="161"/>
      <c r="L105" s="135"/>
      <c r="M105" s="141"/>
      <c r="N105" s="135"/>
      <c r="O105" s="181"/>
      <c r="P105" s="149"/>
      <c r="Q105" s="184"/>
      <c r="R105" s="147"/>
      <c r="S105" s="130"/>
      <c r="T105" s="130"/>
      <c r="U105" s="120"/>
      <c r="V105" s="130"/>
      <c r="W105" s="130"/>
      <c r="X105" s="130"/>
      <c r="Y105" s="118"/>
      <c r="Z105" s="119"/>
      <c r="AA105" s="120"/>
      <c r="AB105" s="119"/>
      <c r="AC105" s="120"/>
      <c r="AD105" s="148"/>
      <c r="AE105" s="130"/>
      <c r="AF105" s="131"/>
      <c r="AG105" s="131"/>
      <c r="AH105" s="116"/>
      <c r="AI105" s="131"/>
      <c r="AJ105" s="117"/>
      <c r="AK105" s="117"/>
      <c r="AL105" s="319"/>
      <c r="AM105" s="319"/>
      <c r="AN105" s="319"/>
      <c r="AO105" s="319"/>
      <c r="AP105" s="319"/>
      <c r="AQ105" s="319"/>
      <c r="AR105" s="319"/>
      <c r="AS105" s="319"/>
      <c r="AT105" s="319"/>
      <c r="AU105" s="319"/>
      <c r="AV105" s="319"/>
      <c r="AW105" s="319"/>
      <c r="AX105" s="319"/>
      <c r="AY105" s="319"/>
      <c r="AZ105" s="319"/>
      <c r="BA105" s="319"/>
      <c r="BB105" s="319"/>
    </row>
    <row r="106" spans="1:54" s="321" customFormat="1" ht="14.25" customHeight="1" x14ac:dyDescent="0.25">
      <c r="A106" s="154"/>
      <c r="B106" s="132"/>
      <c r="C106" s="117"/>
      <c r="D106" s="117"/>
      <c r="E106" s="117"/>
      <c r="F106" s="169"/>
      <c r="G106" s="117"/>
      <c r="H106" s="133"/>
      <c r="I106" s="134"/>
      <c r="J106" s="135"/>
      <c r="K106" s="161"/>
      <c r="L106" s="135"/>
      <c r="M106" s="141"/>
      <c r="N106" s="135"/>
      <c r="O106" s="181"/>
      <c r="P106" s="149"/>
      <c r="Q106" s="184"/>
      <c r="R106" s="147"/>
      <c r="S106" s="130"/>
      <c r="T106" s="130"/>
      <c r="U106" s="120"/>
      <c r="V106" s="130"/>
      <c r="W106" s="130"/>
      <c r="X106" s="130"/>
      <c r="Y106" s="118"/>
      <c r="Z106" s="119"/>
      <c r="AA106" s="120"/>
      <c r="AB106" s="119"/>
      <c r="AC106" s="120"/>
      <c r="AD106" s="148"/>
      <c r="AE106" s="130"/>
      <c r="AF106" s="131"/>
      <c r="AG106" s="131"/>
      <c r="AH106" s="116"/>
      <c r="AI106" s="131"/>
      <c r="AJ106" s="117"/>
      <c r="AK106" s="117"/>
      <c r="AL106" s="319"/>
      <c r="AM106" s="319"/>
      <c r="AN106" s="319"/>
      <c r="AO106" s="319"/>
      <c r="AP106" s="319"/>
      <c r="AQ106" s="319"/>
      <c r="AR106" s="319"/>
      <c r="AS106" s="319"/>
      <c r="AT106" s="319"/>
      <c r="AU106" s="319"/>
      <c r="AV106" s="319"/>
      <c r="AW106" s="319"/>
      <c r="AX106" s="319"/>
      <c r="AY106" s="319"/>
      <c r="AZ106" s="319"/>
      <c r="BA106" s="319"/>
      <c r="BB106" s="319"/>
    </row>
    <row r="107" spans="1:54" s="321" customFormat="1" ht="15" customHeight="1" x14ac:dyDescent="0.25">
      <c r="A107" s="154"/>
      <c r="B107" s="132"/>
      <c r="C107" s="117"/>
      <c r="D107" s="117"/>
      <c r="E107" s="117"/>
      <c r="F107" s="169"/>
      <c r="G107" s="117"/>
      <c r="H107" s="133"/>
      <c r="I107" s="134"/>
      <c r="J107" s="135"/>
      <c r="K107" s="161"/>
      <c r="L107" s="135">
        <v>0</v>
      </c>
      <c r="M107" s="141"/>
      <c r="N107" s="135"/>
      <c r="O107" s="182"/>
      <c r="P107" s="149"/>
      <c r="Q107" s="185"/>
      <c r="R107" s="147"/>
      <c r="S107" s="130"/>
      <c r="T107" s="130"/>
      <c r="U107" s="120"/>
      <c r="V107" s="130"/>
      <c r="W107" s="130"/>
      <c r="X107" s="130"/>
      <c r="Y107" s="118"/>
      <c r="Z107" s="119"/>
      <c r="AA107" s="120"/>
      <c r="AB107" s="119"/>
      <c r="AC107" s="120"/>
      <c r="AD107" s="148"/>
      <c r="AE107" s="130"/>
      <c r="AF107" s="131"/>
      <c r="AG107" s="131"/>
      <c r="AH107" s="116"/>
      <c r="AI107" s="131"/>
      <c r="AJ107" s="117"/>
      <c r="AK107" s="117"/>
      <c r="AL107" s="319"/>
      <c r="AM107" s="319"/>
      <c r="AN107" s="319"/>
      <c r="AO107" s="319"/>
      <c r="AP107" s="319"/>
      <c r="AQ107" s="319"/>
      <c r="AR107" s="319"/>
      <c r="AS107" s="319"/>
      <c r="AT107" s="319"/>
      <c r="AU107" s="319"/>
      <c r="AV107" s="319"/>
      <c r="AW107" s="319"/>
      <c r="AX107" s="319"/>
      <c r="AY107" s="319"/>
      <c r="AZ107" s="319"/>
      <c r="BA107" s="319"/>
      <c r="BB107" s="319"/>
    </row>
    <row r="108" spans="1:54" s="321" customFormat="1" ht="180.75" customHeight="1" x14ac:dyDescent="0.25">
      <c r="A108" s="154">
        <v>19</v>
      </c>
      <c r="B108" s="132" t="s">
        <v>295</v>
      </c>
      <c r="C108" s="117" t="s">
        <v>118</v>
      </c>
      <c r="D108" s="117" t="s">
        <v>319</v>
      </c>
      <c r="E108" s="117" t="s">
        <v>320</v>
      </c>
      <c r="F108" s="117" t="s">
        <v>308</v>
      </c>
      <c r="G108" s="117" t="s">
        <v>164</v>
      </c>
      <c r="H108" s="133">
        <v>8760</v>
      </c>
      <c r="I108" s="134" t="s">
        <v>309</v>
      </c>
      <c r="J108" s="135">
        <v>1</v>
      </c>
      <c r="K108" s="161" t="s">
        <v>165</v>
      </c>
      <c r="L108" s="135" t="s">
        <v>165</v>
      </c>
      <c r="M108" s="141" t="s">
        <v>310</v>
      </c>
      <c r="N108" s="135">
        <v>0.6</v>
      </c>
      <c r="O108" s="180" t="s">
        <v>311</v>
      </c>
      <c r="P108" s="149">
        <v>1</v>
      </c>
      <c r="Q108" s="183" t="s">
        <v>580</v>
      </c>
      <c r="R108" s="147" t="s">
        <v>167</v>
      </c>
      <c r="S108" s="130" t="s">
        <v>56</v>
      </c>
      <c r="T108" s="130" t="s">
        <v>110</v>
      </c>
      <c r="U108" s="120" t="s">
        <v>312</v>
      </c>
      <c r="V108" s="130" t="s">
        <v>111</v>
      </c>
      <c r="W108" s="130" t="s">
        <v>117</v>
      </c>
      <c r="X108" s="130" t="s">
        <v>113</v>
      </c>
      <c r="Y108" s="118">
        <v>0.6</v>
      </c>
      <c r="Z108" s="119" t="s">
        <v>313</v>
      </c>
      <c r="AA108" s="120">
        <v>0.6</v>
      </c>
      <c r="AB108" s="119" t="s">
        <v>310</v>
      </c>
      <c r="AC108" s="120">
        <v>0.6</v>
      </c>
      <c r="AD108" s="148" t="s">
        <v>310</v>
      </c>
      <c r="AE108" s="130" t="s">
        <v>62</v>
      </c>
      <c r="AF108" s="131" t="s">
        <v>321</v>
      </c>
      <c r="AG108" s="117" t="s">
        <v>322</v>
      </c>
      <c r="AH108" s="116">
        <v>45291</v>
      </c>
      <c r="AI108" s="117" t="s">
        <v>323</v>
      </c>
      <c r="AJ108" s="117" t="s">
        <v>317</v>
      </c>
      <c r="AK108" s="117" t="s">
        <v>315</v>
      </c>
      <c r="AL108" s="319"/>
      <c r="AM108" s="319"/>
      <c r="AN108" s="319"/>
      <c r="AO108" s="319"/>
      <c r="AP108" s="319"/>
      <c r="AQ108" s="319"/>
      <c r="AR108" s="319"/>
      <c r="AS108" s="319"/>
      <c r="AT108" s="319"/>
      <c r="AU108" s="319"/>
      <c r="AV108" s="319"/>
      <c r="AW108" s="319"/>
      <c r="AX108" s="319"/>
      <c r="AY108" s="319"/>
      <c r="AZ108" s="319"/>
      <c r="BA108" s="319"/>
      <c r="BB108" s="319"/>
    </row>
    <row r="109" spans="1:54" s="321" customFormat="1" ht="77.25" customHeight="1" x14ac:dyDescent="0.25">
      <c r="A109" s="154"/>
      <c r="B109" s="132"/>
      <c r="C109" s="117"/>
      <c r="D109" s="117"/>
      <c r="E109" s="117"/>
      <c r="F109" s="117"/>
      <c r="G109" s="117"/>
      <c r="H109" s="133"/>
      <c r="I109" s="134"/>
      <c r="J109" s="135"/>
      <c r="K109" s="161"/>
      <c r="L109" s="135">
        <v>0</v>
      </c>
      <c r="M109" s="141"/>
      <c r="N109" s="135"/>
      <c r="O109" s="181"/>
      <c r="P109" s="149"/>
      <c r="Q109" s="184"/>
      <c r="R109" s="147"/>
      <c r="S109" s="130"/>
      <c r="T109" s="130"/>
      <c r="U109" s="120"/>
      <c r="V109" s="130"/>
      <c r="W109" s="130"/>
      <c r="X109" s="130"/>
      <c r="Y109" s="118"/>
      <c r="Z109" s="119"/>
      <c r="AA109" s="120"/>
      <c r="AB109" s="119"/>
      <c r="AC109" s="120"/>
      <c r="AD109" s="148"/>
      <c r="AE109" s="130"/>
      <c r="AF109" s="131"/>
      <c r="AG109" s="117"/>
      <c r="AH109" s="116"/>
      <c r="AI109" s="117"/>
      <c r="AJ109" s="117"/>
      <c r="AK109" s="117"/>
      <c r="AL109" s="319"/>
      <c r="AM109" s="319"/>
      <c r="AN109" s="319"/>
      <c r="AO109" s="319"/>
      <c r="AP109" s="319"/>
      <c r="AQ109" s="319"/>
      <c r="AR109" s="319"/>
      <c r="AS109" s="319"/>
      <c r="AT109" s="319"/>
      <c r="AU109" s="319"/>
      <c r="AV109" s="319"/>
      <c r="AW109" s="319"/>
      <c r="AX109" s="319"/>
      <c r="AY109" s="319"/>
      <c r="AZ109" s="319"/>
      <c r="BA109" s="319"/>
      <c r="BB109" s="319"/>
    </row>
    <row r="110" spans="1:54" s="321" customFormat="1" ht="14.25" customHeight="1" x14ac:dyDescent="0.25">
      <c r="A110" s="154"/>
      <c r="B110" s="132"/>
      <c r="C110" s="117"/>
      <c r="D110" s="117"/>
      <c r="E110" s="117"/>
      <c r="F110" s="117"/>
      <c r="G110" s="117"/>
      <c r="H110" s="133"/>
      <c r="I110" s="134"/>
      <c r="J110" s="135"/>
      <c r="K110" s="161"/>
      <c r="L110" s="135">
        <v>0</v>
      </c>
      <c r="M110" s="141"/>
      <c r="N110" s="135"/>
      <c r="O110" s="181"/>
      <c r="P110" s="149"/>
      <c r="Q110" s="184"/>
      <c r="R110" s="147"/>
      <c r="S110" s="130"/>
      <c r="T110" s="130"/>
      <c r="U110" s="120"/>
      <c r="V110" s="130"/>
      <c r="W110" s="130"/>
      <c r="X110" s="130"/>
      <c r="Y110" s="118"/>
      <c r="Z110" s="119"/>
      <c r="AA110" s="120"/>
      <c r="AB110" s="119"/>
      <c r="AC110" s="120"/>
      <c r="AD110" s="148"/>
      <c r="AE110" s="130"/>
      <c r="AF110" s="131"/>
      <c r="AG110" s="117"/>
      <c r="AH110" s="116"/>
      <c r="AI110" s="117"/>
      <c r="AJ110" s="117"/>
      <c r="AK110" s="117"/>
      <c r="AL110" s="319"/>
      <c r="AM110" s="319"/>
      <c r="AN110" s="319"/>
      <c r="AO110" s="319"/>
      <c r="AP110" s="319"/>
      <c r="AQ110" s="319"/>
      <c r="AR110" s="319"/>
      <c r="AS110" s="319"/>
      <c r="AT110" s="319"/>
      <c r="AU110" s="319"/>
      <c r="AV110" s="319"/>
      <c r="AW110" s="319"/>
      <c r="AX110" s="319"/>
      <c r="AY110" s="319"/>
      <c r="AZ110" s="319"/>
      <c r="BA110" s="319"/>
      <c r="BB110" s="319"/>
    </row>
    <row r="111" spans="1:54" s="321" customFormat="1" ht="14.25" customHeight="1" x14ac:dyDescent="0.25">
      <c r="A111" s="154"/>
      <c r="B111" s="132"/>
      <c r="C111" s="117"/>
      <c r="D111" s="117"/>
      <c r="E111" s="117"/>
      <c r="F111" s="117"/>
      <c r="G111" s="117"/>
      <c r="H111" s="133"/>
      <c r="I111" s="134"/>
      <c r="J111" s="135"/>
      <c r="K111" s="161"/>
      <c r="L111" s="135">
        <v>0</v>
      </c>
      <c r="M111" s="141"/>
      <c r="N111" s="135"/>
      <c r="O111" s="181"/>
      <c r="P111" s="149"/>
      <c r="Q111" s="184"/>
      <c r="R111" s="147"/>
      <c r="S111" s="130"/>
      <c r="T111" s="130"/>
      <c r="U111" s="120"/>
      <c r="V111" s="130"/>
      <c r="W111" s="130"/>
      <c r="X111" s="130"/>
      <c r="Y111" s="118"/>
      <c r="Z111" s="119"/>
      <c r="AA111" s="120"/>
      <c r="AB111" s="119"/>
      <c r="AC111" s="120"/>
      <c r="AD111" s="148"/>
      <c r="AE111" s="130"/>
      <c r="AF111" s="131"/>
      <c r="AG111" s="117"/>
      <c r="AH111" s="116"/>
      <c r="AI111" s="117"/>
      <c r="AJ111" s="117"/>
      <c r="AK111" s="117"/>
      <c r="AL111" s="319"/>
      <c r="AM111" s="319"/>
      <c r="AN111" s="319"/>
      <c r="AO111" s="319"/>
      <c r="AP111" s="319"/>
      <c r="AQ111" s="319"/>
      <c r="AR111" s="319"/>
      <c r="AS111" s="319"/>
      <c r="AT111" s="319"/>
      <c r="AU111" s="319"/>
      <c r="AV111" s="319"/>
      <c r="AW111" s="319"/>
      <c r="AX111" s="319"/>
      <c r="AY111" s="319"/>
      <c r="AZ111" s="319"/>
      <c r="BA111" s="319"/>
      <c r="BB111" s="319"/>
    </row>
    <row r="112" spans="1:54" s="321" customFormat="1" ht="14.25" customHeight="1" x14ac:dyDescent="0.25">
      <c r="A112" s="154"/>
      <c r="B112" s="132"/>
      <c r="C112" s="117"/>
      <c r="D112" s="117"/>
      <c r="E112" s="117"/>
      <c r="F112" s="117"/>
      <c r="G112" s="117"/>
      <c r="H112" s="133"/>
      <c r="I112" s="134"/>
      <c r="J112" s="135"/>
      <c r="K112" s="161"/>
      <c r="L112" s="135">
        <v>0</v>
      </c>
      <c r="M112" s="141"/>
      <c r="N112" s="135"/>
      <c r="O112" s="181"/>
      <c r="P112" s="149"/>
      <c r="Q112" s="184"/>
      <c r="R112" s="147"/>
      <c r="S112" s="130"/>
      <c r="T112" s="130"/>
      <c r="U112" s="120"/>
      <c r="V112" s="130"/>
      <c r="W112" s="130"/>
      <c r="X112" s="130"/>
      <c r="Y112" s="118"/>
      <c r="Z112" s="119"/>
      <c r="AA112" s="120"/>
      <c r="AB112" s="119"/>
      <c r="AC112" s="120"/>
      <c r="AD112" s="148"/>
      <c r="AE112" s="130"/>
      <c r="AF112" s="131"/>
      <c r="AG112" s="117"/>
      <c r="AH112" s="116"/>
      <c r="AI112" s="117"/>
      <c r="AJ112" s="117"/>
      <c r="AK112" s="117"/>
      <c r="AL112" s="319"/>
      <c r="AM112" s="319"/>
      <c r="AN112" s="319"/>
      <c r="AO112" s="319"/>
      <c r="AP112" s="319"/>
      <c r="AQ112" s="319"/>
      <c r="AR112" s="319"/>
      <c r="AS112" s="319"/>
      <c r="AT112" s="319"/>
      <c r="AU112" s="319"/>
      <c r="AV112" s="319"/>
      <c r="AW112" s="319"/>
      <c r="AX112" s="319"/>
      <c r="AY112" s="319"/>
      <c r="AZ112" s="319"/>
      <c r="BA112" s="319"/>
      <c r="BB112" s="319"/>
    </row>
    <row r="113" spans="1:54" s="321" customFormat="1" ht="14.25" customHeight="1" x14ac:dyDescent="0.25">
      <c r="A113" s="154"/>
      <c r="B113" s="132"/>
      <c r="C113" s="117"/>
      <c r="D113" s="117"/>
      <c r="E113" s="117"/>
      <c r="F113" s="117"/>
      <c r="G113" s="117"/>
      <c r="H113" s="133"/>
      <c r="I113" s="134"/>
      <c r="J113" s="135"/>
      <c r="K113" s="161"/>
      <c r="L113" s="135">
        <v>0</v>
      </c>
      <c r="M113" s="141"/>
      <c r="N113" s="135"/>
      <c r="O113" s="182"/>
      <c r="P113" s="149"/>
      <c r="Q113" s="185"/>
      <c r="R113" s="147"/>
      <c r="S113" s="130"/>
      <c r="T113" s="130"/>
      <c r="U113" s="120"/>
      <c r="V113" s="130"/>
      <c r="W113" s="130"/>
      <c r="X113" s="130"/>
      <c r="Y113" s="118"/>
      <c r="Z113" s="119"/>
      <c r="AA113" s="120"/>
      <c r="AB113" s="119"/>
      <c r="AC113" s="120"/>
      <c r="AD113" s="148"/>
      <c r="AE113" s="130"/>
      <c r="AF113" s="131"/>
      <c r="AG113" s="117"/>
      <c r="AH113" s="116"/>
      <c r="AI113" s="117"/>
      <c r="AJ113" s="117"/>
      <c r="AK113" s="117"/>
      <c r="AL113" s="319"/>
      <c r="AM113" s="319"/>
      <c r="AN113" s="319"/>
      <c r="AO113" s="319"/>
      <c r="AP113" s="319"/>
      <c r="AQ113" s="319"/>
      <c r="AR113" s="319"/>
      <c r="AS113" s="319"/>
      <c r="AT113" s="319"/>
      <c r="AU113" s="319"/>
      <c r="AV113" s="319"/>
      <c r="AW113" s="319"/>
      <c r="AX113" s="319"/>
      <c r="AY113" s="319"/>
      <c r="AZ113" s="319"/>
      <c r="BA113" s="319"/>
      <c r="BB113" s="319"/>
    </row>
    <row r="114" spans="1:54" s="321" customFormat="1" ht="91.5" customHeight="1" x14ac:dyDescent="0.25">
      <c r="A114" s="154">
        <v>20</v>
      </c>
      <c r="B114" s="132" t="s">
        <v>295</v>
      </c>
      <c r="C114" s="117" t="s">
        <v>225</v>
      </c>
      <c r="D114" s="117" t="s">
        <v>324</v>
      </c>
      <c r="E114" s="117" t="s">
        <v>325</v>
      </c>
      <c r="F114" s="117" t="s">
        <v>326</v>
      </c>
      <c r="G114" s="117" t="s">
        <v>164</v>
      </c>
      <c r="H114" s="133">
        <v>12</v>
      </c>
      <c r="I114" s="134" t="s">
        <v>318</v>
      </c>
      <c r="J114" s="135">
        <v>0.4</v>
      </c>
      <c r="K114" s="137" t="s">
        <v>229</v>
      </c>
      <c r="L114" s="139" t="s">
        <v>229</v>
      </c>
      <c r="M114" s="141" t="s">
        <v>327</v>
      </c>
      <c r="N114" s="135">
        <v>0.8</v>
      </c>
      <c r="O114" s="180" t="s">
        <v>311</v>
      </c>
      <c r="P114" s="24">
        <v>1</v>
      </c>
      <c r="Q114" s="39" t="s">
        <v>575</v>
      </c>
      <c r="R114" s="25" t="s">
        <v>167</v>
      </c>
      <c r="S114" s="23" t="s">
        <v>56</v>
      </c>
      <c r="T114" s="23" t="s">
        <v>110</v>
      </c>
      <c r="U114" s="26" t="s">
        <v>312</v>
      </c>
      <c r="V114" s="23" t="s">
        <v>111</v>
      </c>
      <c r="W114" s="23" t="s">
        <v>112</v>
      </c>
      <c r="X114" s="23" t="s">
        <v>113</v>
      </c>
      <c r="Y114" s="27">
        <v>0.24</v>
      </c>
      <c r="Z114" s="28" t="s">
        <v>318</v>
      </c>
      <c r="AA114" s="26">
        <v>0.24</v>
      </c>
      <c r="AB114" s="28" t="s">
        <v>327</v>
      </c>
      <c r="AC114" s="26">
        <v>0.8</v>
      </c>
      <c r="AD114" s="29" t="s">
        <v>310</v>
      </c>
      <c r="AE114" s="130" t="s">
        <v>62</v>
      </c>
      <c r="AF114" s="117" t="s">
        <v>328</v>
      </c>
      <c r="AG114" s="117" t="s">
        <v>315</v>
      </c>
      <c r="AH114" s="116">
        <v>45291</v>
      </c>
      <c r="AI114" s="117" t="s">
        <v>329</v>
      </c>
      <c r="AJ114" s="117" t="s">
        <v>317</v>
      </c>
      <c r="AK114" s="117" t="s">
        <v>315</v>
      </c>
      <c r="AL114" s="319"/>
      <c r="AM114" s="319"/>
      <c r="AN114" s="319"/>
      <c r="AO114" s="319"/>
      <c r="AP114" s="319"/>
      <c r="AQ114" s="319"/>
      <c r="AR114" s="319"/>
      <c r="AS114" s="319"/>
      <c r="AT114" s="319"/>
      <c r="AU114" s="319"/>
      <c r="AV114" s="319"/>
      <c r="AW114" s="319"/>
      <c r="AX114" s="319"/>
      <c r="AY114" s="319"/>
      <c r="AZ114" s="319"/>
      <c r="BA114" s="319"/>
      <c r="BB114" s="319"/>
    </row>
    <row r="115" spans="1:54" s="321" customFormat="1" ht="60" customHeight="1" x14ac:dyDescent="0.25">
      <c r="A115" s="154"/>
      <c r="B115" s="132"/>
      <c r="C115" s="117"/>
      <c r="D115" s="117"/>
      <c r="E115" s="117"/>
      <c r="F115" s="117"/>
      <c r="G115" s="117"/>
      <c r="H115" s="133"/>
      <c r="I115" s="134"/>
      <c r="J115" s="135"/>
      <c r="K115" s="137"/>
      <c r="L115" s="139">
        <v>0</v>
      </c>
      <c r="M115" s="141"/>
      <c r="N115" s="135"/>
      <c r="O115" s="181"/>
      <c r="P115" s="149">
        <v>2</v>
      </c>
      <c r="Q115" s="183" t="s">
        <v>576</v>
      </c>
      <c r="R115" s="147" t="s">
        <v>167</v>
      </c>
      <c r="S115" s="130" t="s">
        <v>56</v>
      </c>
      <c r="T115" s="130" t="s">
        <v>110</v>
      </c>
      <c r="U115" s="120" t="s">
        <v>312</v>
      </c>
      <c r="V115" s="130" t="s">
        <v>111</v>
      </c>
      <c r="W115" s="130" t="s">
        <v>117</v>
      </c>
      <c r="X115" s="130" t="s">
        <v>113</v>
      </c>
      <c r="Y115" s="118">
        <v>0.14399999999999999</v>
      </c>
      <c r="Z115" s="119" t="s">
        <v>330</v>
      </c>
      <c r="AA115" s="120">
        <v>0.14399999999999999</v>
      </c>
      <c r="AB115" s="119" t="s">
        <v>327</v>
      </c>
      <c r="AC115" s="120">
        <v>0.6</v>
      </c>
      <c r="AD115" s="148" t="s">
        <v>311</v>
      </c>
      <c r="AE115" s="130"/>
      <c r="AF115" s="117"/>
      <c r="AG115" s="117"/>
      <c r="AH115" s="116"/>
      <c r="AI115" s="117"/>
      <c r="AJ115" s="117"/>
      <c r="AK115" s="117"/>
      <c r="AL115" s="319"/>
      <c r="AM115" s="319"/>
      <c r="AN115" s="319"/>
      <c r="AO115" s="319"/>
      <c r="AP115" s="319"/>
      <c r="AQ115" s="319"/>
      <c r="AR115" s="319"/>
      <c r="AS115" s="319"/>
      <c r="AT115" s="319"/>
      <c r="AU115" s="319"/>
      <c r="AV115" s="319"/>
      <c r="AW115" s="319"/>
      <c r="AX115" s="319"/>
      <c r="AY115" s="319"/>
      <c r="AZ115" s="319"/>
      <c r="BA115" s="319"/>
      <c r="BB115" s="319"/>
    </row>
    <row r="116" spans="1:54" s="321" customFormat="1" ht="60" customHeight="1" x14ac:dyDescent="0.25">
      <c r="A116" s="154"/>
      <c r="B116" s="132"/>
      <c r="C116" s="117"/>
      <c r="D116" s="117"/>
      <c r="E116" s="117"/>
      <c r="F116" s="117"/>
      <c r="G116" s="117"/>
      <c r="H116" s="133"/>
      <c r="I116" s="134"/>
      <c r="J116" s="135"/>
      <c r="K116" s="137"/>
      <c r="L116" s="139">
        <v>0</v>
      </c>
      <c r="M116" s="141"/>
      <c r="N116" s="135"/>
      <c r="O116" s="181"/>
      <c r="P116" s="149"/>
      <c r="Q116" s="184"/>
      <c r="R116" s="147"/>
      <c r="S116" s="130"/>
      <c r="T116" s="130"/>
      <c r="U116" s="120"/>
      <c r="V116" s="130"/>
      <c r="W116" s="130"/>
      <c r="X116" s="130"/>
      <c r="Y116" s="118"/>
      <c r="Z116" s="119"/>
      <c r="AA116" s="120"/>
      <c r="AB116" s="119"/>
      <c r="AC116" s="120"/>
      <c r="AD116" s="148"/>
      <c r="AE116" s="130"/>
      <c r="AF116" s="117"/>
      <c r="AG116" s="117"/>
      <c r="AH116" s="116"/>
      <c r="AI116" s="117"/>
      <c r="AJ116" s="117"/>
      <c r="AK116" s="117"/>
      <c r="AL116" s="319"/>
      <c r="AM116" s="319"/>
      <c r="AN116" s="319"/>
      <c r="AO116" s="319"/>
      <c r="AP116" s="319"/>
      <c r="AQ116" s="319"/>
      <c r="AR116" s="319"/>
      <c r="AS116" s="319"/>
      <c r="AT116" s="319"/>
      <c r="AU116" s="319"/>
      <c r="AV116" s="319"/>
      <c r="AW116" s="319"/>
      <c r="AX116" s="319"/>
      <c r="AY116" s="319"/>
      <c r="AZ116" s="319"/>
      <c r="BA116" s="319"/>
      <c r="BB116" s="319"/>
    </row>
    <row r="117" spans="1:54" s="321" customFormat="1" ht="60" customHeight="1" x14ac:dyDescent="0.25">
      <c r="A117" s="154"/>
      <c r="B117" s="132"/>
      <c r="C117" s="117"/>
      <c r="D117" s="117"/>
      <c r="E117" s="117"/>
      <c r="F117" s="117"/>
      <c r="G117" s="117"/>
      <c r="H117" s="133"/>
      <c r="I117" s="134"/>
      <c r="J117" s="135"/>
      <c r="K117" s="137"/>
      <c r="L117" s="139">
        <v>0</v>
      </c>
      <c r="M117" s="141"/>
      <c r="N117" s="135"/>
      <c r="O117" s="181"/>
      <c r="P117" s="149"/>
      <c r="Q117" s="184"/>
      <c r="R117" s="147"/>
      <c r="S117" s="130"/>
      <c r="T117" s="130"/>
      <c r="U117" s="120"/>
      <c r="V117" s="130"/>
      <c r="W117" s="130"/>
      <c r="X117" s="130"/>
      <c r="Y117" s="118"/>
      <c r="Z117" s="119"/>
      <c r="AA117" s="120"/>
      <c r="AB117" s="119"/>
      <c r="AC117" s="120"/>
      <c r="AD117" s="148"/>
      <c r="AE117" s="130"/>
      <c r="AF117" s="117"/>
      <c r="AG117" s="117"/>
      <c r="AH117" s="116"/>
      <c r="AI117" s="117"/>
      <c r="AJ117" s="117"/>
      <c r="AK117" s="117"/>
      <c r="AL117" s="319"/>
      <c r="AM117" s="319"/>
      <c r="AN117" s="319"/>
      <c r="AO117" s="319"/>
      <c r="AP117" s="319"/>
      <c r="AQ117" s="319"/>
      <c r="AR117" s="319"/>
      <c r="AS117" s="319"/>
      <c r="AT117" s="319"/>
      <c r="AU117" s="319"/>
      <c r="AV117" s="319"/>
      <c r="AW117" s="319"/>
      <c r="AX117" s="319"/>
      <c r="AY117" s="319"/>
      <c r="AZ117" s="319"/>
      <c r="BA117" s="319"/>
      <c r="BB117" s="319"/>
    </row>
    <row r="118" spans="1:54" s="321" customFormat="1" ht="60" customHeight="1" x14ac:dyDescent="0.25">
      <c r="A118" s="154"/>
      <c r="B118" s="132"/>
      <c r="C118" s="117"/>
      <c r="D118" s="117"/>
      <c r="E118" s="117"/>
      <c r="F118" s="117"/>
      <c r="G118" s="117"/>
      <c r="H118" s="133"/>
      <c r="I118" s="134"/>
      <c r="J118" s="135"/>
      <c r="K118" s="137"/>
      <c r="L118" s="139">
        <v>0</v>
      </c>
      <c r="M118" s="141"/>
      <c r="N118" s="135"/>
      <c r="O118" s="181"/>
      <c r="P118" s="149"/>
      <c r="Q118" s="184"/>
      <c r="R118" s="147"/>
      <c r="S118" s="130"/>
      <c r="T118" s="130"/>
      <c r="U118" s="120"/>
      <c r="V118" s="130"/>
      <c r="W118" s="130"/>
      <c r="X118" s="130"/>
      <c r="Y118" s="118"/>
      <c r="Z118" s="119"/>
      <c r="AA118" s="120"/>
      <c r="AB118" s="119"/>
      <c r="AC118" s="120"/>
      <c r="AD118" s="148"/>
      <c r="AE118" s="130"/>
      <c r="AF118" s="117"/>
      <c r="AG118" s="117"/>
      <c r="AH118" s="116"/>
      <c r="AI118" s="117"/>
      <c r="AJ118" s="117"/>
      <c r="AK118" s="117"/>
      <c r="AL118" s="319"/>
      <c r="AM118" s="319"/>
      <c r="AN118" s="319"/>
      <c r="AO118" s="319"/>
      <c r="AP118" s="319"/>
      <c r="AQ118" s="319"/>
      <c r="AR118" s="319"/>
      <c r="AS118" s="319"/>
      <c r="AT118" s="319"/>
      <c r="AU118" s="319"/>
      <c r="AV118" s="319"/>
      <c r="AW118" s="319"/>
      <c r="AX118" s="319"/>
      <c r="AY118" s="319"/>
      <c r="AZ118" s="319"/>
      <c r="BA118" s="319"/>
      <c r="BB118" s="319"/>
    </row>
    <row r="119" spans="1:54" s="321" customFormat="1" ht="46.5" customHeight="1" x14ac:dyDescent="0.25">
      <c r="A119" s="154"/>
      <c r="B119" s="132"/>
      <c r="C119" s="117"/>
      <c r="D119" s="117"/>
      <c r="E119" s="117"/>
      <c r="F119" s="117"/>
      <c r="G119" s="117"/>
      <c r="H119" s="133"/>
      <c r="I119" s="134"/>
      <c r="J119" s="135"/>
      <c r="K119" s="137"/>
      <c r="L119" s="139">
        <v>0</v>
      </c>
      <c r="M119" s="141"/>
      <c r="N119" s="135"/>
      <c r="O119" s="182"/>
      <c r="P119" s="149"/>
      <c r="Q119" s="185"/>
      <c r="R119" s="147"/>
      <c r="S119" s="130"/>
      <c r="T119" s="130"/>
      <c r="U119" s="120"/>
      <c r="V119" s="130"/>
      <c r="W119" s="130"/>
      <c r="X119" s="130"/>
      <c r="Y119" s="118"/>
      <c r="Z119" s="119"/>
      <c r="AA119" s="120"/>
      <c r="AB119" s="119"/>
      <c r="AC119" s="120"/>
      <c r="AD119" s="148"/>
      <c r="AE119" s="130"/>
      <c r="AF119" s="117"/>
      <c r="AG119" s="117"/>
      <c r="AH119" s="116"/>
      <c r="AI119" s="117"/>
      <c r="AJ119" s="117"/>
      <c r="AK119" s="117"/>
      <c r="AL119" s="319"/>
      <c r="AM119" s="319"/>
      <c r="AN119" s="319"/>
      <c r="AO119" s="319"/>
      <c r="AP119" s="319"/>
      <c r="AQ119" s="319"/>
      <c r="AR119" s="319"/>
      <c r="AS119" s="319"/>
      <c r="AT119" s="319"/>
      <c r="AU119" s="319"/>
      <c r="AV119" s="319"/>
      <c r="AW119" s="319"/>
      <c r="AX119" s="319"/>
      <c r="AY119" s="319"/>
      <c r="AZ119" s="319"/>
      <c r="BA119" s="319"/>
      <c r="BB119" s="319"/>
    </row>
    <row r="120" spans="1:54" s="321" customFormat="1" ht="180" customHeight="1" x14ac:dyDescent="0.25">
      <c r="A120" s="321">
        <v>21</v>
      </c>
      <c r="B120" s="331" t="s">
        <v>295</v>
      </c>
      <c r="C120" s="328" t="s">
        <v>118</v>
      </c>
      <c r="D120" s="328" t="s">
        <v>331</v>
      </c>
      <c r="E120" s="328" t="s">
        <v>332</v>
      </c>
      <c r="F120" s="328" t="s">
        <v>333</v>
      </c>
      <c r="G120" s="328" t="s">
        <v>108</v>
      </c>
      <c r="H120" s="41">
        <v>8769</v>
      </c>
      <c r="I120" s="42" t="s">
        <v>309</v>
      </c>
      <c r="J120" s="43">
        <v>1</v>
      </c>
      <c r="K120" s="44" t="s">
        <v>149</v>
      </c>
      <c r="L120" s="43" t="s">
        <v>149</v>
      </c>
      <c r="M120" s="42" t="s">
        <v>334</v>
      </c>
      <c r="N120" s="43">
        <v>0.4</v>
      </c>
      <c r="O120" s="45" t="s">
        <v>311</v>
      </c>
      <c r="P120" s="24">
        <v>1</v>
      </c>
      <c r="Q120" s="39" t="s">
        <v>577</v>
      </c>
      <c r="R120" s="25" t="s">
        <v>167</v>
      </c>
      <c r="S120" s="23" t="s">
        <v>56</v>
      </c>
      <c r="T120" s="23" t="s">
        <v>110</v>
      </c>
      <c r="U120" s="26" t="s">
        <v>312</v>
      </c>
      <c r="V120" s="23" t="s">
        <v>111</v>
      </c>
      <c r="W120" s="23" t="s">
        <v>117</v>
      </c>
      <c r="X120" s="23" t="s">
        <v>113</v>
      </c>
      <c r="Y120" s="27">
        <v>0.6</v>
      </c>
      <c r="Z120" s="28" t="s">
        <v>313</v>
      </c>
      <c r="AA120" s="26">
        <v>0.6</v>
      </c>
      <c r="AB120" s="28" t="s">
        <v>334</v>
      </c>
      <c r="AC120" s="26">
        <v>0.4</v>
      </c>
      <c r="AD120" s="29" t="s">
        <v>310</v>
      </c>
      <c r="AE120" s="23" t="s">
        <v>62</v>
      </c>
      <c r="AF120" s="328" t="s">
        <v>335</v>
      </c>
      <c r="AG120" s="328" t="s">
        <v>315</v>
      </c>
      <c r="AH120" s="46" t="s">
        <v>336</v>
      </c>
      <c r="AI120" s="47" t="s">
        <v>337</v>
      </c>
      <c r="AJ120" s="328" t="s">
        <v>317</v>
      </c>
      <c r="AK120" s="328" t="s">
        <v>315</v>
      </c>
      <c r="AL120" s="319"/>
      <c r="AM120" s="319"/>
      <c r="AN120" s="319"/>
      <c r="AO120" s="319"/>
      <c r="AP120" s="319"/>
      <c r="AQ120" s="319"/>
      <c r="AR120" s="319"/>
      <c r="AS120" s="319"/>
      <c r="AT120" s="319"/>
      <c r="AU120" s="319"/>
      <c r="AV120" s="319"/>
      <c r="AW120" s="319"/>
      <c r="AX120" s="319"/>
      <c r="AY120" s="319"/>
      <c r="AZ120" s="319"/>
      <c r="BA120" s="319"/>
      <c r="BB120" s="319"/>
    </row>
    <row r="121" spans="1:54" s="321" customFormat="1" ht="95.1" customHeight="1" x14ac:dyDescent="0.25">
      <c r="A121" s="208">
        <v>22</v>
      </c>
      <c r="B121" s="163" t="s">
        <v>338</v>
      </c>
      <c r="C121" s="169" t="s">
        <v>118</v>
      </c>
      <c r="D121" s="169" t="s">
        <v>347</v>
      </c>
      <c r="E121" s="169" t="s">
        <v>348</v>
      </c>
      <c r="F121" s="169" t="s">
        <v>349</v>
      </c>
      <c r="G121" s="169" t="s">
        <v>108</v>
      </c>
      <c r="H121" s="171">
        <v>70</v>
      </c>
      <c r="I121" s="141" t="s">
        <v>313</v>
      </c>
      <c r="J121" s="139">
        <v>0.6</v>
      </c>
      <c r="K121" s="137" t="s">
        <v>149</v>
      </c>
      <c r="L121" s="139" t="s">
        <v>149</v>
      </c>
      <c r="M121" s="141" t="s">
        <v>334</v>
      </c>
      <c r="N121" s="139">
        <v>0.4</v>
      </c>
      <c r="O121" s="143" t="s">
        <v>310</v>
      </c>
      <c r="P121" s="48">
        <v>1</v>
      </c>
      <c r="Q121" s="320" t="s">
        <v>350</v>
      </c>
      <c r="R121" s="54" t="s">
        <v>351</v>
      </c>
      <c r="S121" s="49" t="s">
        <v>56</v>
      </c>
      <c r="T121" s="49" t="s">
        <v>110</v>
      </c>
      <c r="U121" s="55" t="s">
        <v>312</v>
      </c>
      <c r="V121" s="49" t="s">
        <v>352</v>
      </c>
      <c r="W121" s="49" t="s">
        <v>117</v>
      </c>
      <c r="X121" s="49" t="s">
        <v>353</v>
      </c>
      <c r="Y121" s="56">
        <v>0.36</v>
      </c>
      <c r="Z121" s="33" t="s">
        <v>318</v>
      </c>
      <c r="AA121" s="55">
        <v>0.36</v>
      </c>
      <c r="AB121" s="33" t="s">
        <v>334</v>
      </c>
      <c r="AC121" s="55">
        <v>0.4</v>
      </c>
      <c r="AD121" s="57" t="s">
        <v>310</v>
      </c>
      <c r="AE121" s="210" t="s">
        <v>151</v>
      </c>
      <c r="AF121" s="154" t="s">
        <v>354</v>
      </c>
      <c r="AG121" s="169" t="s">
        <v>344</v>
      </c>
      <c r="AH121" s="179">
        <v>45291</v>
      </c>
      <c r="AI121" s="169" t="s">
        <v>355</v>
      </c>
      <c r="AJ121" s="169" t="s">
        <v>356</v>
      </c>
      <c r="AK121" s="169" t="s">
        <v>344</v>
      </c>
      <c r="AL121" s="319"/>
      <c r="AM121" s="319"/>
      <c r="AN121" s="319"/>
      <c r="AO121" s="319"/>
      <c r="AP121" s="319"/>
      <c r="AQ121" s="319"/>
      <c r="AR121" s="319"/>
      <c r="AS121" s="319"/>
      <c r="AT121" s="319"/>
      <c r="AU121" s="319"/>
      <c r="AV121" s="319"/>
      <c r="AW121" s="319"/>
      <c r="AX121" s="319"/>
      <c r="AY121" s="319"/>
      <c r="AZ121" s="319"/>
      <c r="BA121" s="319"/>
      <c r="BB121" s="319"/>
    </row>
    <row r="122" spans="1:54" s="321" customFormat="1" ht="95.1" customHeight="1" x14ac:dyDescent="0.25">
      <c r="A122" s="208"/>
      <c r="B122" s="163"/>
      <c r="C122" s="169"/>
      <c r="D122" s="169"/>
      <c r="E122" s="169"/>
      <c r="F122" s="169"/>
      <c r="G122" s="169"/>
      <c r="H122" s="171"/>
      <c r="I122" s="141"/>
      <c r="J122" s="139"/>
      <c r="K122" s="137"/>
      <c r="L122" s="139"/>
      <c r="M122" s="141"/>
      <c r="N122" s="139"/>
      <c r="O122" s="143"/>
      <c r="P122" s="48">
        <v>2</v>
      </c>
      <c r="Q122" s="320" t="s">
        <v>357</v>
      </c>
      <c r="R122" s="54" t="s">
        <v>351</v>
      </c>
      <c r="S122" s="49" t="s">
        <v>56</v>
      </c>
      <c r="T122" s="49" t="s">
        <v>110</v>
      </c>
      <c r="U122" s="55" t="s">
        <v>312</v>
      </c>
      <c r="V122" s="49" t="s">
        <v>352</v>
      </c>
      <c r="W122" s="49" t="s">
        <v>117</v>
      </c>
      <c r="X122" s="49" t="s">
        <v>353</v>
      </c>
      <c r="Y122" s="56">
        <v>0.216</v>
      </c>
      <c r="Z122" s="33" t="s">
        <v>318</v>
      </c>
      <c r="AA122" s="55">
        <v>0.216</v>
      </c>
      <c r="AB122" s="33" t="s">
        <v>334</v>
      </c>
      <c r="AC122" s="55">
        <v>0.4</v>
      </c>
      <c r="AD122" s="57" t="s">
        <v>310</v>
      </c>
      <c r="AE122" s="210"/>
      <c r="AF122" s="154"/>
      <c r="AG122" s="169"/>
      <c r="AH122" s="179"/>
      <c r="AI122" s="169"/>
      <c r="AJ122" s="169"/>
      <c r="AK122" s="169"/>
      <c r="AL122" s="319"/>
      <c r="AM122" s="319"/>
      <c r="AN122" s="319"/>
      <c r="AO122" s="319"/>
      <c r="AP122" s="319"/>
      <c r="AQ122" s="319"/>
      <c r="AR122" s="319"/>
      <c r="AS122" s="319"/>
      <c r="AT122" s="319"/>
      <c r="AU122" s="319"/>
      <c r="AV122" s="319"/>
      <c r="AW122" s="319"/>
      <c r="AX122" s="319"/>
      <c r="AY122" s="319"/>
      <c r="AZ122" s="319"/>
      <c r="BA122" s="319"/>
      <c r="BB122" s="319"/>
    </row>
    <row r="123" spans="1:54" s="321" customFormat="1" ht="168.75" customHeight="1" x14ac:dyDescent="0.25">
      <c r="A123" s="48">
        <v>23</v>
      </c>
      <c r="B123" s="330" t="s">
        <v>338</v>
      </c>
      <c r="C123" s="320" t="s">
        <v>225</v>
      </c>
      <c r="D123" s="320" t="s">
        <v>358</v>
      </c>
      <c r="E123" s="320" t="s">
        <v>359</v>
      </c>
      <c r="F123" s="320" t="s">
        <v>360</v>
      </c>
      <c r="G123" s="320" t="s">
        <v>108</v>
      </c>
      <c r="H123" s="50">
        <v>830</v>
      </c>
      <c r="I123" s="51" t="s">
        <v>562</v>
      </c>
      <c r="J123" s="30">
        <v>0.8</v>
      </c>
      <c r="K123" s="52" t="s">
        <v>559</v>
      </c>
      <c r="L123" s="30" t="s">
        <v>559</v>
      </c>
      <c r="M123" s="51" t="s">
        <v>334</v>
      </c>
      <c r="N123" s="30">
        <v>0.4</v>
      </c>
      <c r="O123" s="53" t="s">
        <v>310</v>
      </c>
      <c r="P123" s="48">
        <v>1</v>
      </c>
      <c r="Q123" s="320" t="s">
        <v>361</v>
      </c>
      <c r="R123" s="54" t="s">
        <v>351</v>
      </c>
      <c r="S123" s="49" t="s">
        <v>56</v>
      </c>
      <c r="T123" s="49" t="s">
        <v>110</v>
      </c>
      <c r="U123" s="55" t="s">
        <v>312</v>
      </c>
      <c r="V123" s="49" t="s">
        <v>111</v>
      </c>
      <c r="W123" s="49" t="s">
        <v>117</v>
      </c>
      <c r="X123" s="49" t="s">
        <v>113</v>
      </c>
      <c r="Y123" s="56">
        <v>0.48</v>
      </c>
      <c r="Z123" s="33" t="s">
        <v>313</v>
      </c>
      <c r="AA123" s="55">
        <v>0.48</v>
      </c>
      <c r="AB123" s="33" t="s">
        <v>334</v>
      </c>
      <c r="AC123" s="55">
        <v>0.4</v>
      </c>
      <c r="AD123" s="57" t="s">
        <v>310</v>
      </c>
      <c r="AE123" s="49" t="s">
        <v>362</v>
      </c>
      <c r="AF123" s="321" t="s">
        <v>363</v>
      </c>
      <c r="AG123" s="320" t="s">
        <v>344</v>
      </c>
      <c r="AH123" s="311">
        <v>45291</v>
      </c>
      <c r="AI123" s="320" t="s">
        <v>364</v>
      </c>
      <c r="AJ123" s="320" t="s">
        <v>365</v>
      </c>
      <c r="AK123" s="320" t="s">
        <v>344</v>
      </c>
    </row>
    <row r="124" spans="1:54" s="321" customFormat="1" ht="108" customHeight="1" x14ac:dyDescent="0.25">
      <c r="A124" s="208">
        <v>24</v>
      </c>
      <c r="B124" s="163" t="s">
        <v>338</v>
      </c>
      <c r="C124" s="169" t="s">
        <v>118</v>
      </c>
      <c r="D124" s="169" t="s">
        <v>366</v>
      </c>
      <c r="E124" s="169" t="s">
        <v>367</v>
      </c>
      <c r="F124" s="169" t="s">
        <v>368</v>
      </c>
      <c r="G124" s="169" t="s">
        <v>108</v>
      </c>
      <c r="H124" s="171">
        <v>859</v>
      </c>
      <c r="I124" s="141" t="s">
        <v>562</v>
      </c>
      <c r="J124" s="139">
        <v>0.8</v>
      </c>
      <c r="K124" s="137" t="s">
        <v>149</v>
      </c>
      <c r="L124" s="139" t="s">
        <v>149</v>
      </c>
      <c r="M124" s="141" t="s">
        <v>334</v>
      </c>
      <c r="N124" s="139">
        <v>0.4</v>
      </c>
      <c r="O124" s="143" t="s">
        <v>310</v>
      </c>
      <c r="P124" s="208">
        <v>1</v>
      </c>
      <c r="Q124" s="169" t="s">
        <v>369</v>
      </c>
      <c r="R124" s="209" t="s">
        <v>351</v>
      </c>
      <c r="S124" s="210" t="s">
        <v>56</v>
      </c>
      <c r="T124" s="210" t="s">
        <v>110</v>
      </c>
      <c r="U124" s="212" t="s">
        <v>312</v>
      </c>
      <c r="V124" s="210" t="s">
        <v>111</v>
      </c>
      <c r="W124" s="210" t="s">
        <v>117</v>
      </c>
      <c r="X124" s="210" t="s">
        <v>113</v>
      </c>
      <c r="Y124" s="213">
        <v>0.48</v>
      </c>
      <c r="Z124" s="175" t="s">
        <v>313</v>
      </c>
      <c r="AA124" s="212">
        <v>0.48</v>
      </c>
      <c r="AB124" s="175" t="s">
        <v>334</v>
      </c>
      <c r="AC124" s="212">
        <v>0.4</v>
      </c>
      <c r="AD124" s="211" t="s">
        <v>310</v>
      </c>
      <c r="AE124" s="210" t="s">
        <v>362</v>
      </c>
      <c r="AF124" s="169" t="s">
        <v>370</v>
      </c>
      <c r="AG124" s="169" t="s">
        <v>344</v>
      </c>
      <c r="AH124" s="179">
        <v>45291</v>
      </c>
      <c r="AI124" s="169" t="s">
        <v>371</v>
      </c>
      <c r="AJ124" s="169" t="s">
        <v>372</v>
      </c>
      <c r="AK124" s="169" t="s">
        <v>344</v>
      </c>
      <c r="AL124" s="319"/>
      <c r="AM124" s="319"/>
      <c r="AN124" s="319"/>
      <c r="AO124" s="319"/>
      <c r="AP124" s="319"/>
      <c r="AQ124" s="319"/>
      <c r="AR124" s="319"/>
      <c r="AS124" s="319"/>
      <c r="AT124" s="319"/>
      <c r="AU124" s="319"/>
      <c r="AV124" s="319"/>
      <c r="AW124" s="319"/>
      <c r="AX124" s="319"/>
      <c r="AY124" s="319"/>
      <c r="AZ124" s="319"/>
      <c r="BA124" s="319"/>
      <c r="BB124" s="319"/>
    </row>
    <row r="125" spans="1:54" s="321" customFormat="1" ht="55.5" customHeight="1" x14ac:dyDescent="0.25">
      <c r="A125" s="208"/>
      <c r="B125" s="163"/>
      <c r="C125" s="169"/>
      <c r="D125" s="169"/>
      <c r="E125" s="169"/>
      <c r="F125" s="169"/>
      <c r="G125" s="169"/>
      <c r="H125" s="171"/>
      <c r="I125" s="141"/>
      <c r="J125" s="139"/>
      <c r="K125" s="137"/>
      <c r="L125" s="139">
        <v>0</v>
      </c>
      <c r="M125" s="141"/>
      <c r="N125" s="139"/>
      <c r="O125" s="143"/>
      <c r="P125" s="208"/>
      <c r="Q125" s="169"/>
      <c r="R125" s="209"/>
      <c r="S125" s="210"/>
      <c r="T125" s="210"/>
      <c r="U125" s="212"/>
      <c r="V125" s="210"/>
      <c r="W125" s="210"/>
      <c r="X125" s="210"/>
      <c r="Y125" s="213"/>
      <c r="Z125" s="175"/>
      <c r="AA125" s="212"/>
      <c r="AB125" s="175"/>
      <c r="AC125" s="212"/>
      <c r="AD125" s="211"/>
      <c r="AE125" s="210"/>
      <c r="AF125" s="169"/>
      <c r="AG125" s="169"/>
      <c r="AH125" s="179"/>
      <c r="AI125" s="169"/>
      <c r="AJ125" s="169"/>
      <c r="AK125" s="169"/>
    </row>
    <row r="126" spans="1:54" s="321" customFormat="1" x14ac:dyDescent="0.25">
      <c r="A126" s="208"/>
      <c r="B126" s="163"/>
      <c r="C126" s="169"/>
      <c r="D126" s="169"/>
      <c r="E126" s="169"/>
      <c r="F126" s="169"/>
      <c r="G126" s="169"/>
      <c r="H126" s="171"/>
      <c r="I126" s="141"/>
      <c r="J126" s="139"/>
      <c r="K126" s="137"/>
      <c r="L126" s="139">
        <v>0</v>
      </c>
      <c r="M126" s="141"/>
      <c r="N126" s="139"/>
      <c r="O126" s="143"/>
      <c r="P126" s="208"/>
      <c r="Q126" s="169"/>
      <c r="R126" s="209"/>
      <c r="S126" s="210"/>
      <c r="T126" s="210"/>
      <c r="U126" s="212"/>
      <c r="V126" s="210"/>
      <c r="W126" s="210"/>
      <c r="X126" s="210"/>
      <c r="Y126" s="213"/>
      <c r="Z126" s="175"/>
      <c r="AA126" s="212"/>
      <c r="AB126" s="175"/>
      <c r="AC126" s="212"/>
      <c r="AD126" s="211"/>
      <c r="AE126" s="210"/>
      <c r="AF126" s="169"/>
      <c r="AG126" s="169"/>
      <c r="AH126" s="179"/>
      <c r="AI126" s="169"/>
      <c r="AJ126" s="169"/>
      <c r="AK126" s="169"/>
      <c r="AL126" s="319"/>
      <c r="AM126" s="319"/>
      <c r="AN126" s="319"/>
      <c r="AO126" s="319"/>
      <c r="AP126" s="319"/>
      <c r="AQ126" s="319"/>
      <c r="AR126" s="319"/>
      <c r="AS126" s="319"/>
      <c r="AT126" s="319"/>
      <c r="AU126" s="319"/>
      <c r="AV126" s="319"/>
      <c r="AW126" s="319"/>
      <c r="AX126" s="319"/>
      <c r="AY126" s="319"/>
      <c r="AZ126" s="319"/>
      <c r="BA126" s="319"/>
      <c r="BB126" s="319"/>
    </row>
    <row r="127" spans="1:54" s="321" customFormat="1" x14ac:dyDescent="0.25">
      <c r="A127" s="208"/>
      <c r="B127" s="163"/>
      <c r="C127" s="169"/>
      <c r="D127" s="169"/>
      <c r="E127" s="169"/>
      <c r="F127" s="169"/>
      <c r="G127" s="169"/>
      <c r="H127" s="171"/>
      <c r="I127" s="141"/>
      <c r="J127" s="139"/>
      <c r="K127" s="137"/>
      <c r="L127" s="139">
        <v>0</v>
      </c>
      <c r="M127" s="141"/>
      <c r="N127" s="139"/>
      <c r="O127" s="143"/>
      <c r="P127" s="208"/>
      <c r="Q127" s="169"/>
      <c r="R127" s="209"/>
      <c r="S127" s="210"/>
      <c r="T127" s="210"/>
      <c r="U127" s="212"/>
      <c r="V127" s="210"/>
      <c r="W127" s="210"/>
      <c r="X127" s="210"/>
      <c r="Y127" s="213"/>
      <c r="Z127" s="175"/>
      <c r="AA127" s="212"/>
      <c r="AB127" s="175"/>
      <c r="AC127" s="212"/>
      <c r="AD127" s="211"/>
      <c r="AE127" s="210"/>
      <c r="AF127" s="169"/>
      <c r="AG127" s="169"/>
      <c r="AH127" s="179"/>
      <c r="AI127" s="169"/>
      <c r="AJ127" s="169"/>
      <c r="AK127" s="169"/>
      <c r="AL127" s="319"/>
      <c r="AM127" s="319"/>
      <c r="AN127" s="319"/>
      <c r="AO127" s="319"/>
      <c r="AP127" s="319"/>
      <c r="AQ127" s="319"/>
      <c r="AR127" s="319"/>
      <c r="AS127" s="319"/>
      <c r="AT127" s="319"/>
      <c r="AU127" s="319"/>
      <c r="AV127" s="319"/>
      <c r="AW127" s="319"/>
      <c r="AX127" s="319"/>
      <c r="AY127" s="319"/>
      <c r="AZ127" s="319"/>
      <c r="BA127" s="319"/>
      <c r="BB127" s="319"/>
    </row>
    <row r="128" spans="1:54" s="321" customFormat="1" ht="33" customHeight="1" x14ac:dyDescent="0.25">
      <c r="A128" s="208"/>
      <c r="B128" s="163"/>
      <c r="C128" s="169"/>
      <c r="D128" s="169"/>
      <c r="E128" s="169"/>
      <c r="F128" s="169"/>
      <c r="G128" s="169"/>
      <c r="H128" s="171"/>
      <c r="I128" s="141"/>
      <c r="J128" s="139"/>
      <c r="K128" s="137"/>
      <c r="L128" s="139">
        <v>0</v>
      </c>
      <c r="M128" s="141"/>
      <c r="N128" s="139"/>
      <c r="O128" s="143"/>
      <c r="P128" s="208"/>
      <c r="Q128" s="169"/>
      <c r="R128" s="209"/>
      <c r="S128" s="210"/>
      <c r="T128" s="210"/>
      <c r="U128" s="212"/>
      <c r="V128" s="210"/>
      <c r="W128" s="210"/>
      <c r="X128" s="210"/>
      <c r="Y128" s="213"/>
      <c r="Z128" s="175"/>
      <c r="AA128" s="212"/>
      <c r="AB128" s="175"/>
      <c r="AC128" s="212"/>
      <c r="AD128" s="211"/>
      <c r="AE128" s="210"/>
      <c r="AF128" s="169"/>
      <c r="AG128" s="169"/>
      <c r="AH128" s="179"/>
      <c r="AI128" s="169"/>
      <c r="AJ128" s="169"/>
      <c r="AK128" s="169"/>
      <c r="AL128" s="319"/>
      <c r="AM128" s="319"/>
      <c r="AN128" s="319"/>
      <c r="AO128" s="319"/>
      <c r="AP128" s="319"/>
      <c r="AQ128" s="319"/>
      <c r="AR128" s="319"/>
      <c r="AS128" s="319"/>
      <c r="AT128" s="319"/>
      <c r="AU128" s="319"/>
      <c r="AV128" s="319"/>
      <c r="AW128" s="319"/>
      <c r="AX128" s="319"/>
      <c r="AY128" s="319"/>
      <c r="AZ128" s="319"/>
      <c r="BA128" s="319"/>
      <c r="BB128" s="319"/>
    </row>
    <row r="129" spans="1:54" s="321" customFormat="1" x14ac:dyDescent="0.25">
      <c r="A129" s="208"/>
      <c r="B129" s="163"/>
      <c r="C129" s="169"/>
      <c r="D129" s="169"/>
      <c r="E129" s="169"/>
      <c r="F129" s="169"/>
      <c r="G129" s="169"/>
      <c r="H129" s="171"/>
      <c r="I129" s="141"/>
      <c r="J129" s="139"/>
      <c r="K129" s="137"/>
      <c r="L129" s="139">
        <v>0</v>
      </c>
      <c r="M129" s="141"/>
      <c r="N129" s="139"/>
      <c r="O129" s="143"/>
      <c r="P129" s="208"/>
      <c r="Q129" s="169"/>
      <c r="R129" s="209"/>
      <c r="S129" s="210"/>
      <c r="T129" s="210"/>
      <c r="U129" s="212"/>
      <c r="V129" s="210"/>
      <c r="W129" s="210"/>
      <c r="X129" s="210"/>
      <c r="Y129" s="213"/>
      <c r="Z129" s="175"/>
      <c r="AA129" s="212"/>
      <c r="AB129" s="175"/>
      <c r="AC129" s="212"/>
      <c r="AD129" s="211"/>
      <c r="AE129" s="210"/>
      <c r="AF129" s="169"/>
      <c r="AG129" s="169"/>
      <c r="AH129" s="179"/>
      <c r="AI129" s="169"/>
      <c r="AJ129" s="169"/>
      <c r="AK129" s="169"/>
      <c r="AL129" s="319"/>
      <c r="AM129" s="319"/>
      <c r="AN129" s="319"/>
      <c r="AO129" s="319"/>
      <c r="AP129" s="319"/>
      <c r="AQ129" s="319"/>
      <c r="AR129" s="319"/>
      <c r="AS129" s="319"/>
      <c r="AT129" s="319"/>
      <c r="AU129" s="319"/>
      <c r="AV129" s="319"/>
      <c r="AW129" s="319"/>
      <c r="AX129" s="319"/>
      <c r="AY129" s="319"/>
      <c r="AZ129" s="319"/>
      <c r="BA129" s="319"/>
      <c r="BB129" s="319"/>
    </row>
    <row r="130" spans="1:54" s="321" customFormat="1" ht="260.25" customHeight="1" x14ac:dyDescent="0.25">
      <c r="A130" s="321">
        <v>25</v>
      </c>
      <c r="B130" s="330" t="s">
        <v>383</v>
      </c>
      <c r="C130" s="320" t="s">
        <v>118</v>
      </c>
      <c r="D130" s="320" t="s">
        <v>384</v>
      </c>
      <c r="E130" s="320" t="s">
        <v>385</v>
      </c>
      <c r="F130" s="320" t="s">
        <v>386</v>
      </c>
      <c r="G130" s="320" t="s">
        <v>108</v>
      </c>
      <c r="H130" s="320">
        <v>4</v>
      </c>
      <c r="I130" s="51" t="s">
        <v>318</v>
      </c>
      <c r="J130" s="30">
        <v>0.4</v>
      </c>
      <c r="K130" s="52" t="s">
        <v>165</v>
      </c>
      <c r="L130" s="30" t="s">
        <v>165</v>
      </c>
      <c r="M130" s="51" t="s">
        <v>310</v>
      </c>
      <c r="N130" s="30">
        <v>0.6</v>
      </c>
      <c r="O130" s="51" t="s">
        <v>310</v>
      </c>
      <c r="P130" s="321">
        <v>1</v>
      </c>
      <c r="Q130" s="320" t="s">
        <v>387</v>
      </c>
      <c r="R130" s="317" t="s">
        <v>351</v>
      </c>
      <c r="S130" s="31" t="s">
        <v>56</v>
      </c>
      <c r="T130" s="31" t="s">
        <v>110</v>
      </c>
      <c r="U130" s="30" t="s">
        <v>312</v>
      </c>
      <c r="V130" s="31" t="s">
        <v>111</v>
      </c>
      <c r="W130" s="31" t="s">
        <v>117</v>
      </c>
      <c r="X130" s="31" t="s">
        <v>113</v>
      </c>
      <c r="Y130" s="32">
        <v>0.24</v>
      </c>
      <c r="Z130" s="33" t="s">
        <v>318</v>
      </c>
      <c r="AA130" s="30">
        <v>0.24</v>
      </c>
      <c r="AB130" s="33" t="s">
        <v>310</v>
      </c>
      <c r="AC130" s="30">
        <v>0.6</v>
      </c>
      <c r="AD130" s="33" t="s">
        <v>310</v>
      </c>
      <c r="AE130" s="31" t="s">
        <v>362</v>
      </c>
      <c r="AF130" s="321" t="s">
        <v>388</v>
      </c>
      <c r="AG130" s="320" t="s">
        <v>389</v>
      </c>
      <c r="AH130" s="311">
        <v>45291</v>
      </c>
      <c r="AI130" s="320" t="s">
        <v>390</v>
      </c>
      <c r="AJ130" s="320" t="s">
        <v>391</v>
      </c>
      <c r="AK130" s="320" t="s">
        <v>389</v>
      </c>
    </row>
    <row r="131" spans="1:54" s="321" customFormat="1" x14ac:dyDescent="0.25">
      <c r="A131" s="154">
        <v>26</v>
      </c>
      <c r="B131" s="163" t="s">
        <v>392</v>
      </c>
      <c r="C131" s="169" t="s">
        <v>104</v>
      </c>
      <c r="D131" s="169" t="s">
        <v>393</v>
      </c>
      <c r="E131" s="169" t="s">
        <v>394</v>
      </c>
      <c r="F131" s="169" t="s">
        <v>395</v>
      </c>
      <c r="G131" s="169" t="s">
        <v>108</v>
      </c>
      <c r="H131" s="169">
        <v>2</v>
      </c>
      <c r="I131" s="141" t="s">
        <v>330</v>
      </c>
      <c r="J131" s="139">
        <v>0.2</v>
      </c>
      <c r="K131" s="137" t="s">
        <v>396</v>
      </c>
      <c r="L131" s="139" t="s">
        <v>396</v>
      </c>
      <c r="M131" s="141" t="s">
        <v>566</v>
      </c>
      <c r="N131" s="139">
        <v>0.2</v>
      </c>
      <c r="O131" s="141" t="s">
        <v>561</v>
      </c>
      <c r="P131" s="154">
        <v>1</v>
      </c>
      <c r="Q131" s="169" t="s">
        <v>397</v>
      </c>
      <c r="R131" s="178" t="s">
        <v>167</v>
      </c>
      <c r="S131" s="176" t="s">
        <v>56</v>
      </c>
      <c r="T131" s="176" t="s">
        <v>110</v>
      </c>
      <c r="U131" s="139" t="s">
        <v>312</v>
      </c>
      <c r="V131" s="176" t="s">
        <v>111</v>
      </c>
      <c r="W131" s="176" t="s">
        <v>117</v>
      </c>
      <c r="X131" s="176" t="s">
        <v>113</v>
      </c>
      <c r="Y131" s="177">
        <v>0.12</v>
      </c>
      <c r="Z131" s="175" t="s">
        <v>330</v>
      </c>
      <c r="AA131" s="139">
        <v>0.12</v>
      </c>
      <c r="AB131" s="175" t="s">
        <v>566</v>
      </c>
      <c r="AC131" s="139">
        <v>0.2</v>
      </c>
      <c r="AD131" s="175" t="s">
        <v>561</v>
      </c>
      <c r="AE131" s="176" t="s">
        <v>62</v>
      </c>
      <c r="AF131" s="154"/>
      <c r="AG131" s="169"/>
      <c r="AH131" s="179"/>
      <c r="AI131" s="169"/>
      <c r="AJ131" s="169" t="s">
        <v>398</v>
      </c>
      <c r="AK131" s="169" t="s">
        <v>399</v>
      </c>
    </row>
    <row r="132" spans="1:54" s="321" customFormat="1" x14ac:dyDescent="0.25">
      <c r="A132" s="154"/>
      <c r="B132" s="163"/>
      <c r="C132" s="169"/>
      <c r="D132" s="169"/>
      <c r="E132" s="169"/>
      <c r="F132" s="169"/>
      <c r="G132" s="169"/>
      <c r="H132" s="169"/>
      <c r="I132" s="141"/>
      <c r="J132" s="139"/>
      <c r="K132" s="137"/>
      <c r="L132" s="139">
        <v>0</v>
      </c>
      <c r="M132" s="141"/>
      <c r="N132" s="139"/>
      <c r="O132" s="141"/>
      <c r="P132" s="154"/>
      <c r="Q132" s="169"/>
      <c r="R132" s="178"/>
      <c r="S132" s="176"/>
      <c r="T132" s="176"/>
      <c r="U132" s="139"/>
      <c r="V132" s="176"/>
      <c r="W132" s="176"/>
      <c r="X132" s="176"/>
      <c r="Y132" s="177"/>
      <c r="Z132" s="175"/>
      <c r="AA132" s="139"/>
      <c r="AB132" s="175"/>
      <c r="AC132" s="139"/>
      <c r="AD132" s="175"/>
      <c r="AE132" s="176"/>
      <c r="AF132" s="154"/>
      <c r="AG132" s="169"/>
      <c r="AH132" s="179"/>
      <c r="AI132" s="169"/>
      <c r="AJ132" s="169"/>
      <c r="AK132" s="169"/>
    </row>
    <row r="133" spans="1:54" s="321" customFormat="1" x14ac:dyDescent="0.25">
      <c r="A133" s="154"/>
      <c r="B133" s="163"/>
      <c r="C133" s="169"/>
      <c r="D133" s="169"/>
      <c r="E133" s="169"/>
      <c r="F133" s="169"/>
      <c r="G133" s="169"/>
      <c r="H133" s="169"/>
      <c r="I133" s="141"/>
      <c r="J133" s="139"/>
      <c r="K133" s="137"/>
      <c r="L133" s="139">
        <v>0</v>
      </c>
      <c r="M133" s="141"/>
      <c r="N133" s="139"/>
      <c r="O133" s="141"/>
      <c r="P133" s="154"/>
      <c r="Q133" s="169"/>
      <c r="R133" s="178"/>
      <c r="S133" s="176"/>
      <c r="T133" s="176"/>
      <c r="U133" s="139"/>
      <c r="V133" s="176"/>
      <c r="W133" s="176"/>
      <c r="X133" s="176"/>
      <c r="Y133" s="177"/>
      <c r="Z133" s="175"/>
      <c r="AA133" s="139"/>
      <c r="AB133" s="175"/>
      <c r="AC133" s="139"/>
      <c r="AD133" s="175"/>
      <c r="AE133" s="176"/>
      <c r="AF133" s="154"/>
      <c r="AG133" s="169"/>
      <c r="AH133" s="179"/>
      <c r="AI133" s="169"/>
      <c r="AJ133" s="169"/>
      <c r="AK133" s="169"/>
    </row>
    <row r="134" spans="1:54" s="321" customFormat="1" x14ac:dyDescent="0.25">
      <c r="A134" s="154"/>
      <c r="B134" s="163"/>
      <c r="C134" s="169"/>
      <c r="D134" s="169"/>
      <c r="E134" s="169"/>
      <c r="F134" s="169"/>
      <c r="G134" s="169"/>
      <c r="H134" s="169"/>
      <c r="I134" s="141"/>
      <c r="J134" s="139"/>
      <c r="K134" s="137"/>
      <c r="L134" s="139"/>
      <c r="M134" s="141"/>
      <c r="N134" s="139"/>
      <c r="O134" s="141"/>
      <c r="P134" s="154"/>
      <c r="Q134" s="169"/>
      <c r="R134" s="178"/>
      <c r="S134" s="176"/>
      <c r="T134" s="176"/>
      <c r="U134" s="139"/>
      <c r="V134" s="176"/>
      <c r="W134" s="176"/>
      <c r="X134" s="176"/>
      <c r="Y134" s="177"/>
      <c r="Z134" s="175"/>
      <c r="AA134" s="139"/>
      <c r="AB134" s="175"/>
      <c r="AC134" s="139"/>
      <c r="AD134" s="175"/>
      <c r="AE134" s="176"/>
      <c r="AF134" s="154"/>
      <c r="AG134" s="169"/>
      <c r="AH134" s="179"/>
      <c r="AI134" s="169"/>
      <c r="AJ134" s="169"/>
      <c r="AK134" s="169"/>
    </row>
    <row r="135" spans="1:54" s="321" customFormat="1" ht="15.75" customHeight="1" x14ac:dyDescent="0.25">
      <c r="A135" s="154"/>
      <c r="B135" s="163"/>
      <c r="C135" s="169"/>
      <c r="D135" s="169"/>
      <c r="E135" s="169"/>
      <c r="F135" s="169"/>
      <c r="G135" s="169"/>
      <c r="H135" s="169"/>
      <c r="I135" s="141"/>
      <c r="J135" s="139"/>
      <c r="K135" s="137"/>
      <c r="L135" s="139"/>
      <c r="M135" s="141"/>
      <c r="N135" s="139"/>
      <c r="O135" s="141"/>
      <c r="P135" s="154"/>
      <c r="Q135" s="169"/>
      <c r="R135" s="178"/>
      <c r="S135" s="176"/>
      <c r="T135" s="176"/>
      <c r="U135" s="139"/>
      <c r="V135" s="176"/>
      <c r="W135" s="176"/>
      <c r="X135" s="176"/>
      <c r="Y135" s="177"/>
      <c r="Z135" s="175"/>
      <c r="AA135" s="139"/>
      <c r="AB135" s="175"/>
      <c r="AC135" s="139"/>
      <c r="AD135" s="175"/>
      <c r="AE135" s="176"/>
      <c r="AF135" s="154"/>
      <c r="AG135" s="169"/>
      <c r="AH135" s="179"/>
      <c r="AI135" s="169"/>
      <c r="AJ135" s="169"/>
      <c r="AK135" s="169"/>
    </row>
    <row r="136" spans="1:54" s="321" customFormat="1" ht="127.5" customHeight="1" x14ac:dyDescent="0.25">
      <c r="A136" s="154"/>
      <c r="B136" s="163"/>
      <c r="C136" s="169"/>
      <c r="D136" s="169"/>
      <c r="E136" s="169"/>
      <c r="F136" s="169"/>
      <c r="G136" s="169"/>
      <c r="H136" s="169"/>
      <c r="I136" s="141"/>
      <c r="J136" s="139"/>
      <c r="K136" s="137"/>
      <c r="L136" s="139">
        <v>0</v>
      </c>
      <c r="M136" s="141"/>
      <c r="N136" s="139"/>
      <c r="O136" s="141"/>
      <c r="P136" s="154"/>
      <c r="Q136" s="169"/>
      <c r="R136" s="178"/>
      <c r="S136" s="176"/>
      <c r="T136" s="176"/>
      <c r="U136" s="139"/>
      <c r="V136" s="176"/>
      <c r="W136" s="176"/>
      <c r="X136" s="176"/>
      <c r="Y136" s="177"/>
      <c r="Z136" s="175"/>
      <c r="AA136" s="139"/>
      <c r="AB136" s="175"/>
      <c r="AC136" s="139"/>
      <c r="AD136" s="175"/>
      <c r="AE136" s="176"/>
      <c r="AF136" s="154"/>
      <c r="AG136" s="169"/>
      <c r="AH136" s="179"/>
      <c r="AI136" s="169"/>
      <c r="AJ136" s="169"/>
      <c r="AK136" s="169"/>
    </row>
    <row r="137" spans="1:54" s="321" customFormat="1" x14ac:dyDescent="0.25">
      <c r="A137" s="154">
        <v>27</v>
      </c>
      <c r="B137" s="163" t="s">
        <v>392</v>
      </c>
      <c r="C137" s="169" t="s">
        <v>225</v>
      </c>
      <c r="D137" s="169" t="s">
        <v>400</v>
      </c>
      <c r="E137" s="169" t="s">
        <v>401</v>
      </c>
      <c r="F137" s="169" t="s">
        <v>402</v>
      </c>
      <c r="G137" s="169" t="s">
        <v>108</v>
      </c>
      <c r="H137" s="169">
        <v>120</v>
      </c>
      <c r="I137" s="141" t="s">
        <v>313</v>
      </c>
      <c r="J137" s="139">
        <v>0.6</v>
      </c>
      <c r="K137" s="137" t="s">
        <v>255</v>
      </c>
      <c r="L137" s="139" t="s">
        <v>255</v>
      </c>
      <c r="M137" s="141" t="s">
        <v>566</v>
      </c>
      <c r="N137" s="139">
        <v>0.2</v>
      </c>
      <c r="O137" s="141" t="s">
        <v>310</v>
      </c>
      <c r="P137" s="154">
        <v>1</v>
      </c>
      <c r="Q137" s="169" t="s">
        <v>403</v>
      </c>
      <c r="R137" s="178" t="s">
        <v>167</v>
      </c>
      <c r="S137" s="176" t="s">
        <v>56</v>
      </c>
      <c r="T137" s="176" t="s">
        <v>110</v>
      </c>
      <c r="U137" s="139" t="s">
        <v>312</v>
      </c>
      <c r="V137" s="176" t="s">
        <v>111</v>
      </c>
      <c r="W137" s="176" t="s">
        <v>117</v>
      </c>
      <c r="X137" s="176" t="s">
        <v>113</v>
      </c>
      <c r="Y137" s="177">
        <v>0.36</v>
      </c>
      <c r="Z137" s="175" t="s">
        <v>318</v>
      </c>
      <c r="AA137" s="139">
        <v>0.36</v>
      </c>
      <c r="AB137" s="175" t="s">
        <v>566</v>
      </c>
      <c r="AC137" s="139">
        <v>0.2</v>
      </c>
      <c r="AD137" s="175" t="s">
        <v>561</v>
      </c>
      <c r="AE137" s="176" t="s">
        <v>62</v>
      </c>
      <c r="AF137" s="154"/>
      <c r="AG137" s="169"/>
      <c r="AH137" s="179"/>
      <c r="AI137" s="169"/>
      <c r="AJ137" s="169" t="s">
        <v>398</v>
      </c>
      <c r="AK137" s="169" t="s">
        <v>399</v>
      </c>
    </row>
    <row r="138" spans="1:54" s="321" customFormat="1" ht="15" customHeight="1" x14ac:dyDescent="0.25">
      <c r="A138" s="154"/>
      <c r="B138" s="163"/>
      <c r="C138" s="169"/>
      <c r="D138" s="169"/>
      <c r="E138" s="169"/>
      <c r="F138" s="169"/>
      <c r="G138" s="169"/>
      <c r="H138" s="169"/>
      <c r="I138" s="141"/>
      <c r="J138" s="139"/>
      <c r="K138" s="137"/>
      <c r="L138" s="139">
        <v>0</v>
      </c>
      <c r="M138" s="141"/>
      <c r="N138" s="139"/>
      <c r="O138" s="141"/>
      <c r="P138" s="154"/>
      <c r="Q138" s="169"/>
      <c r="R138" s="178"/>
      <c r="S138" s="176"/>
      <c r="T138" s="176"/>
      <c r="U138" s="139"/>
      <c r="V138" s="176"/>
      <c r="W138" s="176"/>
      <c r="X138" s="176"/>
      <c r="Y138" s="177"/>
      <c r="Z138" s="175"/>
      <c r="AA138" s="139"/>
      <c r="AB138" s="175"/>
      <c r="AC138" s="139"/>
      <c r="AD138" s="175"/>
      <c r="AE138" s="176"/>
      <c r="AF138" s="154"/>
      <c r="AG138" s="169"/>
      <c r="AH138" s="179"/>
      <c r="AI138" s="169"/>
      <c r="AJ138" s="169"/>
      <c r="AK138" s="169"/>
    </row>
    <row r="139" spans="1:54" s="321" customFormat="1" ht="15" customHeight="1" x14ac:dyDescent="0.25">
      <c r="A139" s="154"/>
      <c r="B139" s="163"/>
      <c r="C139" s="169"/>
      <c r="D139" s="169"/>
      <c r="E139" s="169"/>
      <c r="F139" s="169"/>
      <c r="G139" s="169"/>
      <c r="H139" s="169"/>
      <c r="I139" s="141"/>
      <c r="J139" s="139"/>
      <c r="K139" s="137"/>
      <c r="L139" s="139">
        <v>0</v>
      </c>
      <c r="M139" s="141"/>
      <c r="N139" s="139"/>
      <c r="O139" s="141"/>
      <c r="P139" s="154"/>
      <c r="Q139" s="169"/>
      <c r="R139" s="178"/>
      <c r="S139" s="176"/>
      <c r="T139" s="176"/>
      <c r="U139" s="139"/>
      <c r="V139" s="176"/>
      <c r="W139" s="176"/>
      <c r="X139" s="176"/>
      <c r="Y139" s="177"/>
      <c r="Z139" s="175"/>
      <c r="AA139" s="139"/>
      <c r="AB139" s="175"/>
      <c r="AC139" s="139"/>
      <c r="AD139" s="175"/>
      <c r="AE139" s="176"/>
      <c r="AF139" s="154"/>
      <c r="AG139" s="169"/>
      <c r="AH139" s="179"/>
      <c r="AI139" s="169"/>
      <c r="AJ139" s="169"/>
      <c r="AK139" s="169"/>
    </row>
    <row r="140" spans="1:54" s="321" customFormat="1" ht="15" customHeight="1" x14ac:dyDescent="0.25">
      <c r="A140" s="154"/>
      <c r="B140" s="163"/>
      <c r="C140" s="169"/>
      <c r="D140" s="169"/>
      <c r="E140" s="169"/>
      <c r="F140" s="169"/>
      <c r="G140" s="169"/>
      <c r="H140" s="169"/>
      <c r="I140" s="141"/>
      <c r="J140" s="139"/>
      <c r="K140" s="137"/>
      <c r="L140" s="139"/>
      <c r="M140" s="141"/>
      <c r="N140" s="139"/>
      <c r="O140" s="141"/>
      <c r="P140" s="154"/>
      <c r="Q140" s="169"/>
      <c r="R140" s="178"/>
      <c r="S140" s="176"/>
      <c r="T140" s="176"/>
      <c r="U140" s="139"/>
      <c r="V140" s="176"/>
      <c r="W140" s="176"/>
      <c r="X140" s="176"/>
      <c r="Y140" s="177"/>
      <c r="Z140" s="175"/>
      <c r="AA140" s="139"/>
      <c r="AB140" s="175"/>
      <c r="AC140" s="139"/>
      <c r="AD140" s="175"/>
      <c r="AE140" s="176"/>
      <c r="AF140" s="154"/>
      <c r="AG140" s="169"/>
      <c r="AH140" s="179"/>
      <c r="AI140" s="169"/>
      <c r="AJ140" s="169"/>
      <c r="AK140" s="169"/>
    </row>
    <row r="141" spans="1:54" s="321" customFormat="1" ht="15" customHeight="1" x14ac:dyDescent="0.25">
      <c r="A141" s="154"/>
      <c r="B141" s="163"/>
      <c r="C141" s="169"/>
      <c r="D141" s="169"/>
      <c r="E141" s="169"/>
      <c r="F141" s="169"/>
      <c r="G141" s="169"/>
      <c r="H141" s="169"/>
      <c r="I141" s="141"/>
      <c r="J141" s="139"/>
      <c r="K141" s="137"/>
      <c r="L141" s="139"/>
      <c r="M141" s="141"/>
      <c r="N141" s="139"/>
      <c r="O141" s="141"/>
      <c r="P141" s="154"/>
      <c r="Q141" s="169"/>
      <c r="R141" s="178"/>
      <c r="S141" s="176"/>
      <c r="T141" s="176"/>
      <c r="U141" s="139"/>
      <c r="V141" s="176"/>
      <c r="W141" s="176"/>
      <c r="X141" s="176"/>
      <c r="Y141" s="177"/>
      <c r="Z141" s="175"/>
      <c r="AA141" s="139"/>
      <c r="AB141" s="175"/>
      <c r="AC141" s="139"/>
      <c r="AD141" s="175"/>
      <c r="AE141" s="176"/>
      <c r="AF141" s="154"/>
      <c r="AG141" s="169"/>
      <c r="AH141" s="179"/>
      <c r="AI141" s="169"/>
      <c r="AJ141" s="169"/>
      <c r="AK141" s="169"/>
    </row>
    <row r="142" spans="1:54" s="321" customFormat="1" ht="111.75" customHeight="1" x14ac:dyDescent="0.25">
      <c r="A142" s="154"/>
      <c r="B142" s="163"/>
      <c r="C142" s="169"/>
      <c r="D142" s="169"/>
      <c r="E142" s="169"/>
      <c r="F142" s="169"/>
      <c r="G142" s="169"/>
      <c r="H142" s="169"/>
      <c r="I142" s="141"/>
      <c r="J142" s="139"/>
      <c r="K142" s="137"/>
      <c r="L142" s="139">
        <v>0</v>
      </c>
      <c r="M142" s="141"/>
      <c r="N142" s="139"/>
      <c r="O142" s="141"/>
      <c r="P142" s="154"/>
      <c r="Q142" s="169"/>
      <c r="R142" s="178"/>
      <c r="S142" s="176"/>
      <c r="T142" s="176"/>
      <c r="U142" s="139"/>
      <c r="V142" s="176"/>
      <c r="W142" s="176"/>
      <c r="X142" s="176"/>
      <c r="Y142" s="177"/>
      <c r="Z142" s="175"/>
      <c r="AA142" s="139"/>
      <c r="AB142" s="175"/>
      <c r="AC142" s="139"/>
      <c r="AD142" s="175"/>
      <c r="AE142" s="176"/>
      <c r="AF142" s="154"/>
      <c r="AG142" s="169"/>
      <c r="AH142" s="179"/>
      <c r="AI142" s="169"/>
      <c r="AJ142" s="169"/>
      <c r="AK142" s="169"/>
    </row>
    <row r="143" spans="1:54" s="321" customFormat="1" ht="272.25" customHeight="1" x14ac:dyDescent="0.25">
      <c r="A143" s="321">
        <v>28</v>
      </c>
      <c r="B143" s="111" t="s">
        <v>416</v>
      </c>
      <c r="C143" s="321" t="s">
        <v>118</v>
      </c>
      <c r="D143" s="321" t="s">
        <v>427</v>
      </c>
      <c r="E143" s="321" t="s">
        <v>428</v>
      </c>
      <c r="F143" s="321" t="s">
        <v>429</v>
      </c>
      <c r="G143" s="321" t="s">
        <v>108</v>
      </c>
      <c r="H143" s="321">
        <v>5001</v>
      </c>
      <c r="I143" s="51" t="s">
        <v>309</v>
      </c>
      <c r="J143" s="43">
        <v>1</v>
      </c>
      <c r="K143" s="321" t="s">
        <v>165</v>
      </c>
      <c r="L143" s="321" t="s">
        <v>165</v>
      </c>
      <c r="M143" s="51" t="s">
        <v>310</v>
      </c>
      <c r="N143" s="112">
        <v>0.6</v>
      </c>
      <c r="O143" s="45" t="s">
        <v>311</v>
      </c>
      <c r="P143" s="321">
        <v>1</v>
      </c>
      <c r="Q143" s="321" t="s">
        <v>430</v>
      </c>
      <c r="R143" s="321" t="s">
        <v>167</v>
      </c>
      <c r="S143" s="321" t="s">
        <v>56</v>
      </c>
      <c r="T143" s="321" t="s">
        <v>110</v>
      </c>
      <c r="U143" s="112" t="s">
        <v>312</v>
      </c>
      <c r="V143" s="321" t="s">
        <v>111</v>
      </c>
      <c r="W143" s="321" t="s">
        <v>117</v>
      </c>
      <c r="X143" s="321" t="s">
        <v>113</v>
      </c>
      <c r="Y143" s="112">
        <v>0.6</v>
      </c>
      <c r="Z143" s="33" t="s">
        <v>313</v>
      </c>
      <c r="AA143" s="112">
        <v>0.6</v>
      </c>
      <c r="AB143" s="33" t="s">
        <v>310</v>
      </c>
      <c r="AC143" s="112">
        <v>0.6</v>
      </c>
      <c r="AD143" s="57" t="s">
        <v>310</v>
      </c>
      <c r="AE143" s="321" t="s">
        <v>62</v>
      </c>
      <c r="AF143" s="321" t="s">
        <v>431</v>
      </c>
      <c r="AG143" s="321" t="s">
        <v>432</v>
      </c>
      <c r="AH143" s="18">
        <v>45290</v>
      </c>
      <c r="AI143" s="321" t="s">
        <v>189</v>
      </c>
      <c r="AJ143" s="321" t="s">
        <v>398</v>
      </c>
      <c r="AK143" s="321" t="s">
        <v>432</v>
      </c>
    </row>
    <row r="144" spans="1:54" s="321" customFormat="1" ht="183" customHeight="1" x14ac:dyDescent="0.25">
      <c r="A144" s="321">
        <v>29</v>
      </c>
      <c r="B144" s="111" t="s">
        <v>416</v>
      </c>
      <c r="C144" s="321" t="s">
        <v>104</v>
      </c>
      <c r="D144" s="321" t="s">
        <v>433</v>
      </c>
      <c r="E144" s="321" t="s">
        <v>434</v>
      </c>
      <c r="F144" s="321" t="s">
        <v>435</v>
      </c>
      <c r="G144" s="321" t="s">
        <v>108</v>
      </c>
      <c r="H144" s="321">
        <v>5001</v>
      </c>
      <c r="I144" s="51" t="s">
        <v>309</v>
      </c>
      <c r="J144" s="43">
        <v>1</v>
      </c>
      <c r="K144" s="321" t="s">
        <v>165</v>
      </c>
      <c r="L144" s="321" t="s">
        <v>165</v>
      </c>
      <c r="M144" s="51" t="s">
        <v>310</v>
      </c>
      <c r="N144" s="112">
        <v>0.6</v>
      </c>
      <c r="O144" s="45" t="s">
        <v>311</v>
      </c>
      <c r="P144" s="321">
        <v>1</v>
      </c>
      <c r="Q144" s="321" t="s">
        <v>436</v>
      </c>
      <c r="R144" s="321" t="s">
        <v>167</v>
      </c>
      <c r="S144" s="321" t="s">
        <v>56</v>
      </c>
      <c r="T144" s="321" t="s">
        <v>110</v>
      </c>
      <c r="U144" s="112" t="s">
        <v>312</v>
      </c>
      <c r="V144" s="321" t="s">
        <v>111</v>
      </c>
      <c r="W144" s="321" t="s">
        <v>117</v>
      </c>
      <c r="X144" s="321" t="s">
        <v>113</v>
      </c>
      <c r="Y144" s="112">
        <v>0.6</v>
      </c>
      <c r="Z144" s="33" t="s">
        <v>313</v>
      </c>
      <c r="AA144" s="112">
        <v>0.6</v>
      </c>
      <c r="AB144" s="33" t="s">
        <v>310</v>
      </c>
      <c r="AC144" s="112">
        <v>0.6</v>
      </c>
      <c r="AD144" s="57" t="s">
        <v>310</v>
      </c>
      <c r="AE144" s="321" t="s">
        <v>62</v>
      </c>
      <c r="AF144" s="321" t="s">
        <v>437</v>
      </c>
      <c r="AG144" s="321" t="s">
        <v>432</v>
      </c>
      <c r="AH144" s="18">
        <v>45290</v>
      </c>
      <c r="AI144" s="321" t="s">
        <v>552</v>
      </c>
      <c r="AJ144" s="321" t="s">
        <v>398</v>
      </c>
      <c r="AK144" s="321" t="s">
        <v>432</v>
      </c>
    </row>
    <row r="145" spans="1:37" s="321" customFormat="1" ht="157.5" customHeight="1" x14ac:dyDescent="0.25">
      <c r="A145" s="59">
        <v>30</v>
      </c>
      <c r="B145" s="331" t="s">
        <v>438</v>
      </c>
      <c r="C145" s="328" t="s">
        <v>118</v>
      </c>
      <c r="D145" s="328" t="s">
        <v>439</v>
      </c>
      <c r="E145" s="328" t="s">
        <v>440</v>
      </c>
      <c r="F145" s="328" t="s">
        <v>441</v>
      </c>
      <c r="G145" s="328" t="s">
        <v>164</v>
      </c>
      <c r="H145" s="41">
        <v>2080</v>
      </c>
      <c r="I145" s="42" t="s">
        <v>562</v>
      </c>
      <c r="J145" s="43">
        <v>0.8</v>
      </c>
      <c r="K145" s="44" t="s">
        <v>165</v>
      </c>
      <c r="L145" s="43" t="s">
        <v>165</v>
      </c>
      <c r="M145" s="42" t="s">
        <v>310</v>
      </c>
      <c r="N145" s="43">
        <v>0.6</v>
      </c>
      <c r="O145" s="45" t="s">
        <v>311</v>
      </c>
      <c r="P145" s="24">
        <v>1</v>
      </c>
      <c r="Q145" s="328" t="s">
        <v>442</v>
      </c>
      <c r="R145" s="25" t="s">
        <v>167</v>
      </c>
      <c r="S145" s="23" t="s">
        <v>124</v>
      </c>
      <c r="T145" s="23" t="s">
        <v>110</v>
      </c>
      <c r="U145" s="26" t="s">
        <v>539</v>
      </c>
      <c r="V145" s="23" t="s">
        <v>111</v>
      </c>
      <c r="W145" s="23" t="s">
        <v>117</v>
      </c>
      <c r="X145" s="23" t="s">
        <v>113</v>
      </c>
      <c r="Y145" s="27">
        <v>0.56000000000000005</v>
      </c>
      <c r="Z145" s="28" t="s">
        <v>313</v>
      </c>
      <c r="AA145" s="26">
        <v>0.56000000000000005</v>
      </c>
      <c r="AB145" s="28" t="s">
        <v>310</v>
      </c>
      <c r="AC145" s="26">
        <v>0.6</v>
      </c>
      <c r="AD145" s="29" t="s">
        <v>310</v>
      </c>
      <c r="AE145" s="23" t="s">
        <v>62</v>
      </c>
      <c r="AF145" s="58" t="s">
        <v>443</v>
      </c>
      <c r="AG145" s="328" t="s">
        <v>444</v>
      </c>
      <c r="AH145" s="329">
        <v>45291</v>
      </c>
      <c r="AI145" s="328" t="s">
        <v>445</v>
      </c>
      <c r="AJ145" s="328" t="s">
        <v>446</v>
      </c>
      <c r="AK145" s="328" t="s">
        <v>444</v>
      </c>
    </row>
    <row r="146" spans="1:37" s="321" customFormat="1" ht="128.25" x14ac:dyDescent="0.25">
      <c r="A146" s="172">
        <v>31</v>
      </c>
      <c r="B146" s="132" t="s">
        <v>438</v>
      </c>
      <c r="C146" s="117" t="s">
        <v>118</v>
      </c>
      <c r="D146" s="117" t="s">
        <v>447</v>
      </c>
      <c r="E146" s="117" t="s">
        <v>448</v>
      </c>
      <c r="F146" s="117" t="s">
        <v>449</v>
      </c>
      <c r="G146" s="117" t="s">
        <v>164</v>
      </c>
      <c r="H146" s="133">
        <v>2080</v>
      </c>
      <c r="I146" s="134" t="s">
        <v>562</v>
      </c>
      <c r="J146" s="135">
        <v>0.8</v>
      </c>
      <c r="K146" s="161" t="s">
        <v>109</v>
      </c>
      <c r="L146" s="135" t="s">
        <v>109</v>
      </c>
      <c r="M146" s="134" t="s">
        <v>327</v>
      </c>
      <c r="N146" s="135">
        <v>0.8</v>
      </c>
      <c r="O146" s="150" t="s">
        <v>311</v>
      </c>
      <c r="P146" s="24">
        <v>1</v>
      </c>
      <c r="Q146" s="58" t="s">
        <v>450</v>
      </c>
      <c r="R146" s="25" t="s">
        <v>167</v>
      </c>
      <c r="S146" s="23" t="s">
        <v>124</v>
      </c>
      <c r="T146" s="23" t="s">
        <v>110</v>
      </c>
      <c r="U146" s="26" t="s">
        <v>539</v>
      </c>
      <c r="V146" s="23" t="s">
        <v>111</v>
      </c>
      <c r="W146" s="23" t="s">
        <v>117</v>
      </c>
      <c r="X146" s="23" t="s">
        <v>113</v>
      </c>
      <c r="Y146" s="27">
        <v>0.56000000000000005</v>
      </c>
      <c r="Z146" s="28" t="s">
        <v>313</v>
      </c>
      <c r="AA146" s="26">
        <v>0.56000000000000005</v>
      </c>
      <c r="AB146" s="28" t="s">
        <v>327</v>
      </c>
      <c r="AC146" s="26">
        <v>0.8</v>
      </c>
      <c r="AD146" s="29" t="s">
        <v>311</v>
      </c>
      <c r="AE146" s="130" t="s">
        <v>62</v>
      </c>
      <c r="AF146" s="58" t="s">
        <v>451</v>
      </c>
      <c r="AG146" s="58" t="s">
        <v>444</v>
      </c>
      <c r="AH146" s="329">
        <v>45291</v>
      </c>
      <c r="AI146" s="328" t="s">
        <v>452</v>
      </c>
      <c r="AJ146" s="117" t="s">
        <v>453</v>
      </c>
      <c r="AK146" s="117" t="s">
        <v>444</v>
      </c>
    </row>
    <row r="147" spans="1:37" s="321" customFormat="1" ht="171" customHeight="1" thickBot="1" x14ac:dyDescent="0.3">
      <c r="A147" s="172"/>
      <c r="B147" s="132"/>
      <c r="C147" s="117"/>
      <c r="D147" s="117"/>
      <c r="E147" s="117"/>
      <c r="F147" s="117"/>
      <c r="G147" s="117"/>
      <c r="H147" s="133"/>
      <c r="I147" s="134"/>
      <c r="J147" s="135"/>
      <c r="K147" s="161"/>
      <c r="L147" s="135">
        <v>0</v>
      </c>
      <c r="M147" s="134"/>
      <c r="N147" s="135"/>
      <c r="O147" s="150"/>
      <c r="P147" s="24">
        <v>2</v>
      </c>
      <c r="Q147" s="58" t="s">
        <v>454</v>
      </c>
      <c r="R147" s="25" t="s">
        <v>167</v>
      </c>
      <c r="S147" s="23" t="s">
        <v>124</v>
      </c>
      <c r="T147" s="23" t="s">
        <v>110</v>
      </c>
      <c r="U147" s="26" t="s">
        <v>539</v>
      </c>
      <c r="V147" s="23" t="s">
        <v>111</v>
      </c>
      <c r="W147" s="23" t="s">
        <v>117</v>
      </c>
      <c r="X147" s="23" t="s">
        <v>113</v>
      </c>
      <c r="Y147" s="27">
        <v>0.39200000000000002</v>
      </c>
      <c r="Z147" s="28" t="s">
        <v>318</v>
      </c>
      <c r="AA147" s="26">
        <v>0.39200000000000002</v>
      </c>
      <c r="AB147" s="28" t="s">
        <v>327</v>
      </c>
      <c r="AC147" s="26">
        <v>0.8</v>
      </c>
      <c r="AD147" s="29" t="s">
        <v>311</v>
      </c>
      <c r="AE147" s="130"/>
      <c r="AF147" s="58" t="s">
        <v>451</v>
      </c>
      <c r="AG147" s="58" t="s">
        <v>444</v>
      </c>
      <c r="AH147" s="329">
        <v>45291</v>
      </c>
      <c r="AI147" s="328" t="s">
        <v>452</v>
      </c>
      <c r="AJ147" s="117"/>
      <c r="AK147" s="117"/>
    </row>
    <row r="148" spans="1:37" s="321" customFormat="1" ht="214.5" customHeight="1" x14ac:dyDescent="0.25">
      <c r="A148" s="172">
        <v>32</v>
      </c>
      <c r="B148" s="163" t="s">
        <v>507</v>
      </c>
      <c r="C148" s="169" t="s">
        <v>118</v>
      </c>
      <c r="D148" s="169" t="s">
        <v>634</v>
      </c>
      <c r="E148" s="169" t="s">
        <v>635</v>
      </c>
      <c r="F148" s="169" t="s">
        <v>636</v>
      </c>
      <c r="G148" s="169" t="s">
        <v>164</v>
      </c>
      <c r="H148" s="169">
        <v>500</v>
      </c>
      <c r="I148" s="141" t="s">
        <v>313</v>
      </c>
      <c r="J148" s="139">
        <v>0.6</v>
      </c>
      <c r="K148" s="137" t="s">
        <v>396</v>
      </c>
      <c r="L148" s="139" t="s">
        <v>396</v>
      </c>
      <c r="M148" s="141" t="s">
        <v>566</v>
      </c>
      <c r="N148" s="139">
        <v>0.2</v>
      </c>
      <c r="O148" s="141" t="s">
        <v>310</v>
      </c>
      <c r="P148" s="321">
        <v>1</v>
      </c>
      <c r="Q148" s="10" t="s">
        <v>637</v>
      </c>
      <c r="R148" s="60" t="s">
        <v>167</v>
      </c>
      <c r="S148" s="61" t="s">
        <v>56</v>
      </c>
      <c r="T148" s="61" t="s">
        <v>110</v>
      </c>
      <c r="U148" s="62" t="s">
        <v>312</v>
      </c>
      <c r="V148" s="61" t="s">
        <v>111</v>
      </c>
      <c r="W148" s="61" t="s">
        <v>117</v>
      </c>
      <c r="X148" s="61" t="s">
        <v>113</v>
      </c>
      <c r="Y148" s="63">
        <v>0.36</v>
      </c>
      <c r="Z148" s="64" t="s">
        <v>318</v>
      </c>
      <c r="AA148" s="62">
        <v>0.36</v>
      </c>
      <c r="AB148" s="64" t="s">
        <v>566</v>
      </c>
      <c r="AC148" s="62">
        <v>0.2</v>
      </c>
      <c r="AD148" s="65" t="s">
        <v>561</v>
      </c>
      <c r="AE148" s="176" t="s">
        <v>62</v>
      </c>
      <c r="AG148" s="320"/>
      <c r="AH148" s="311"/>
      <c r="AI148" s="320"/>
      <c r="AJ148" s="169" t="s">
        <v>508</v>
      </c>
      <c r="AK148" s="169" t="s">
        <v>509</v>
      </c>
    </row>
    <row r="149" spans="1:37" s="321" customFormat="1" ht="214.5" customHeight="1" x14ac:dyDescent="0.25">
      <c r="A149" s="172"/>
      <c r="B149" s="163"/>
      <c r="C149" s="169"/>
      <c r="D149" s="169"/>
      <c r="E149" s="169"/>
      <c r="F149" s="169"/>
      <c r="G149" s="169"/>
      <c r="H149" s="169"/>
      <c r="I149" s="141"/>
      <c r="J149" s="139"/>
      <c r="K149" s="137"/>
      <c r="L149" s="139"/>
      <c r="M149" s="141"/>
      <c r="N149" s="139"/>
      <c r="O149" s="141"/>
      <c r="P149" s="321">
        <v>2</v>
      </c>
      <c r="Q149" s="10" t="s">
        <v>638</v>
      </c>
      <c r="R149" s="66" t="s">
        <v>167</v>
      </c>
      <c r="S149" s="67" t="s">
        <v>56</v>
      </c>
      <c r="T149" s="67" t="s">
        <v>110</v>
      </c>
      <c r="U149" s="68" t="s">
        <v>312</v>
      </c>
      <c r="V149" s="67" t="s">
        <v>111</v>
      </c>
      <c r="W149" s="67" t="s">
        <v>117</v>
      </c>
      <c r="X149" s="67" t="s">
        <v>113</v>
      </c>
      <c r="Y149" s="69">
        <v>0.216</v>
      </c>
      <c r="Z149" s="70" t="s">
        <v>318</v>
      </c>
      <c r="AA149" s="68">
        <v>0.216</v>
      </c>
      <c r="AB149" s="70" t="s">
        <v>566</v>
      </c>
      <c r="AC149" s="68">
        <v>0.2</v>
      </c>
      <c r="AD149" s="71" t="s">
        <v>561</v>
      </c>
      <c r="AE149" s="176"/>
      <c r="AG149" s="320"/>
      <c r="AH149" s="311"/>
      <c r="AI149" s="320"/>
      <c r="AJ149" s="169"/>
      <c r="AK149" s="169"/>
    </row>
    <row r="150" spans="1:37" s="321" customFormat="1" ht="200.1" customHeight="1" x14ac:dyDescent="0.25">
      <c r="A150" s="172"/>
      <c r="B150" s="163"/>
      <c r="C150" s="169"/>
      <c r="D150" s="169"/>
      <c r="E150" s="169"/>
      <c r="F150" s="169"/>
      <c r="G150" s="169"/>
      <c r="H150" s="169"/>
      <c r="I150" s="141"/>
      <c r="J150" s="139"/>
      <c r="K150" s="137"/>
      <c r="L150" s="139"/>
      <c r="M150" s="141"/>
      <c r="N150" s="139"/>
      <c r="O150" s="141"/>
      <c r="P150" s="321">
        <v>3</v>
      </c>
      <c r="Q150" s="10" t="s">
        <v>639</v>
      </c>
      <c r="R150" s="66" t="s">
        <v>167</v>
      </c>
      <c r="S150" s="67" t="s">
        <v>56</v>
      </c>
      <c r="T150" s="67" t="s">
        <v>110</v>
      </c>
      <c r="U150" s="68" t="s">
        <v>312</v>
      </c>
      <c r="V150" s="67" t="s">
        <v>111</v>
      </c>
      <c r="W150" s="67" t="s">
        <v>117</v>
      </c>
      <c r="X150" s="67" t="s">
        <v>113</v>
      </c>
      <c r="Y150" s="69">
        <v>0.12959999999999999</v>
      </c>
      <c r="Z150" s="70" t="s">
        <v>330</v>
      </c>
      <c r="AA150" s="68">
        <v>0.12959999999999999</v>
      </c>
      <c r="AB150" s="70" t="s">
        <v>566</v>
      </c>
      <c r="AC150" s="68">
        <v>0.2</v>
      </c>
      <c r="AD150" s="71" t="s">
        <v>561</v>
      </c>
      <c r="AE150" s="176"/>
      <c r="AH150" s="18"/>
      <c r="AI150" s="320"/>
      <c r="AJ150" s="169"/>
      <c r="AK150" s="169"/>
    </row>
    <row r="151" spans="1:37" s="321" customFormat="1" ht="318.75" customHeight="1" x14ac:dyDescent="0.25">
      <c r="A151" s="154">
        <v>33</v>
      </c>
      <c r="B151" s="305" t="s">
        <v>507</v>
      </c>
      <c r="C151" s="219" t="s">
        <v>118</v>
      </c>
      <c r="D151" s="214" t="s">
        <v>665</v>
      </c>
      <c r="E151" s="214" t="s">
        <v>666</v>
      </c>
      <c r="F151" s="214" t="s">
        <v>667</v>
      </c>
      <c r="G151" s="219" t="s">
        <v>510</v>
      </c>
      <c r="H151" s="219">
        <v>500</v>
      </c>
      <c r="I151" s="309" t="s">
        <v>313</v>
      </c>
      <c r="J151" s="306">
        <v>0.6</v>
      </c>
      <c r="K151" s="304" t="s">
        <v>396</v>
      </c>
      <c r="L151" s="306" t="s">
        <v>396</v>
      </c>
      <c r="M151" s="309" t="s">
        <v>566</v>
      </c>
      <c r="N151" s="306">
        <v>0.2</v>
      </c>
      <c r="O151" s="309" t="s">
        <v>310</v>
      </c>
      <c r="P151" s="321">
        <v>1</v>
      </c>
      <c r="Q151" s="72" t="s">
        <v>668</v>
      </c>
      <c r="R151" s="317" t="s">
        <v>167</v>
      </c>
      <c r="S151" s="31" t="s">
        <v>56</v>
      </c>
      <c r="T151" s="31" t="s">
        <v>110</v>
      </c>
      <c r="U151" s="30" t="s">
        <v>312</v>
      </c>
      <c r="V151" s="31" t="s">
        <v>111</v>
      </c>
      <c r="W151" s="31" t="s">
        <v>117</v>
      </c>
      <c r="X151" s="31" t="s">
        <v>113</v>
      </c>
      <c r="Y151" s="32">
        <v>0.36</v>
      </c>
      <c r="Z151" s="33" t="s">
        <v>318</v>
      </c>
      <c r="AA151" s="30">
        <v>0.36</v>
      </c>
      <c r="AB151" s="33" t="s">
        <v>566</v>
      </c>
      <c r="AC151" s="30">
        <v>0.2</v>
      </c>
      <c r="AD151" s="33" t="s">
        <v>561</v>
      </c>
      <c r="AE151" s="176" t="s">
        <v>62</v>
      </c>
      <c r="AG151" s="320"/>
      <c r="AH151" s="311"/>
      <c r="AI151" s="320"/>
      <c r="AJ151" s="219" t="s">
        <v>508</v>
      </c>
      <c r="AK151" s="219" t="s">
        <v>509</v>
      </c>
    </row>
    <row r="152" spans="1:37" s="321" customFormat="1" ht="261.75" customHeight="1" x14ac:dyDescent="0.25">
      <c r="A152" s="154"/>
      <c r="B152" s="308"/>
      <c r="C152" s="221"/>
      <c r="D152" s="215"/>
      <c r="E152" s="215"/>
      <c r="F152" s="215"/>
      <c r="G152" s="221"/>
      <c r="H152" s="221"/>
      <c r="I152" s="307"/>
      <c r="J152" s="338"/>
      <c r="K152" s="339"/>
      <c r="L152" s="338"/>
      <c r="M152" s="307"/>
      <c r="N152" s="338"/>
      <c r="O152" s="307"/>
      <c r="P152" s="321">
        <v>2</v>
      </c>
      <c r="Q152" s="10" t="s">
        <v>669</v>
      </c>
      <c r="R152" s="317" t="s">
        <v>167</v>
      </c>
      <c r="S152" s="31" t="s">
        <v>56</v>
      </c>
      <c r="T152" s="31" t="s">
        <v>110</v>
      </c>
      <c r="U152" s="30" t="s">
        <v>312</v>
      </c>
      <c r="V152" s="31" t="s">
        <v>111</v>
      </c>
      <c r="W152" s="31" t="s">
        <v>117</v>
      </c>
      <c r="X152" s="31" t="s">
        <v>113</v>
      </c>
      <c r="Y152" s="32">
        <v>0.216</v>
      </c>
      <c r="Z152" s="33" t="s">
        <v>318</v>
      </c>
      <c r="AA152" s="30">
        <v>0.216</v>
      </c>
      <c r="AB152" s="33" t="s">
        <v>566</v>
      </c>
      <c r="AC152" s="30">
        <v>0.2</v>
      </c>
      <c r="AD152" s="33" t="s">
        <v>561</v>
      </c>
      <c r="AE152" s="176"/>
      <c r="AH152" s="18"/>
      <c r="AI152" s="320"/>
      <c r="AJ152" s="221"/>
      <c r="AK152" s="221"/>
    </row>
    <row r="153" spans="1:37" s="321" customFormat="1" ht="270" customHeight="1" x14ac:dyDescent="0.25">
      <c r="A153" s="154">
        <v>34</v>
      </c>
      <c r="B153" s="156" t="s">
        <v>507</v>
      </c>
      <c r="C153" s="154" t="s">
        <v>104</v>
      </c>
      <c r="D153" s="154" t="s">
        <v>511</v>
      </c>
      <c r="E153" s="154" t="s">
        <v>512</v>
      </c>
      <c r="F153" s="154" t="s">
        <v>513</v>
      </c>
      <c r="G153" s="154" t="s">
        <v>108</v>
      </c>
      <c r="H153" s="154">
        <v>500</v>
      </c>
      <c r="I153" s="158" t="s">
        <v>313</v>
      </c>
      <c r="J153" s="159">
        <v>0.6</v>
      </c>
      <c r="K153" s="154" t="s">
        <v>165</v>
      </c>
      <c r="L153" s="159" t="s">
        <v>165</v>
      </c>
      <c r="M153" s="158" t="s">
        <v>310</v>
      </c>
      <c r="N153" s="159">
        <v>0.6</v>
      </c>
      <c r="O153" s="158" t="s">
        <v>310</v>
      </c>
      <c r="P153" s="321">
        <v>1</v>
      </c>
      <c r="Q153" s="321" t="s">
        <v>514</v>
      </c>
      <c r="R153" s="321" t="s">
        <v>167</v>
      </c>
      <c r="S153" s="31" t="s">
        <v>56</v>
      </c>
      <c r="T153" s="37" t="s">
        <v>110</v>
      </c>
      <c r="U153" s="34" t="s">
        <v>312</v>
      </c>
      <c r="V153" s="31" t="s">
        <v>111</v>
      </c>
      <c r="W153" s="31" t="s">
        <v>117</v>
      </c>
      <c r="X153" s="31" t="s">
        <v>515</v>
      </c>
      <c r="Y153" s="35">
        <v>0.36</v>
      </c>
      <c r="Z153" s="36" t="s">
        <v>318</v>
      </c>
      <c r="AA153" s="34">
        <v>0.36</v>
      </c>
      <c r="AB153" s="36" t="s">
        <v>334</v>
      </c>
      <c r="AC153" s="34">
        <v>0.36</v>
      </c>
      <c r="AD153" s="36" t="s">
        <v>310</v>
      </c>
      <c r="AE153" s="160" t="s">
        <v>62</v>
      </c>
      <c r="AF153" s="154" t="s">
        <v>516</v>
      </c>
      <c r="AG153" s="154" t="s">
        <v>557</v>
      </c>
      <c r="AH153" s="154" t="s">
        <v>517</v>
      </c>
      <c r="AI153" s="154" t="s">
        <v>518</v>
      </c>
      <c r="AJ153" s="321" t="s">
        <v>519</v>
      </c>
      <c r="AK153" s="321" t="s">
        <v>520</v>
      </c>
    </row>
    <row r="154" spans="1:37" s="321" customFormat="1" ht="250.5" customHeight="1" x14ac:dyDescent="0.25">
      <c r="A154" s="154"/>
      <c r="B154" s="156"/>
      <c r="C154" s="154"/>
      <c r="D154" s="154"/>
      <c r="E154" s="154"/>
      <c r="F154" s="154"/>
      <c r="G154" s="154"/>
      <c r="H154" s="154"/>
      <c r="I154" s="154"/>
      <c r="J154" s="154"/>
      <c r="K154" s="154"/>
      <c r="L154" s="154"/>
      <c r="M154" s="154"/>
      <c r="N154" s="154"/>
      <c r="O154" s="154"/>
      <c r="P154" s="321">
        <v>2</v>
      </c>
      <c r="Q154" s="321" t="s">
        <v>521</v>
      </c>
      <c r="R154" s="321" t="s">
        <v>167</v>
      </c>
      <c r="S154" s="31" t="s">
        <v>124</v>
      </c>
      <c r="T154" s="37" t="s">
        <v>110</v>
      </c>
      <c r="U154" s="34" t="s">
        <v>539</v>
      </c>
      <c r="V154" s="31" t="s">
        <v>111</v>
      </c>
      <c r="W154" s="31" t="s">
        <v>112</v>
      </c>
      <c r="X154" s="31" t="s">
        <v>515</v>
      </c>
      <c r="Y154" s="35">
        <v>0.42</v>
      </c>
      <c r="Z154" s="36" t="s">
        <v>313</v>
      </c>
      <c r="AA154" s="34">
        <v>0.42</v>
      </c>
      <c r="AB154" s="36" t="s">
        <v>310</v>
      </c>
      <c r="AC154" s="34">
        <v>0.42</v>
      </c>
      <c r="AD154" s="36" t="s">
        <v>310</v>
      </c>
      <c r="AE154" s="154"/>
      <c r="AF154" s="154"/>
      <c r="AG154" s="154"/>
      <c r="AH154" s="154"/>
      <c r="AI154" s="154"/>
      <c r="AJ154" s="321" t="s">
        <v>519</v>
      </c>
      <c r="AK154" s="321" t="s">
        <v>520</v>
      </c>
    </row>
    <row r="155" spans="1:37" s="321" customFormat="1" ht="201" customHeight="1" x14ac:dyDescent="0.25">
      <c r="A155" s="154"/>
      <c r="B155" s="156"/>
      <c r="C155" s="154"/>
      <c r="D155" s="154"/>
      <c r="E155" s="154"/>
      <c r="F155" s="154"/>
      <c r="G155" s="154"/>
      <c r="H155" s="154"/>
      <c r="I155" s="154"/>
      <c r="J155" s="154"/>
      <c r="K155" s="154"/>
      <c r="L155" s="154"/>
      <c r="M155" s="154"/>
      <c r="N155" s="154"/>
      <c r="O155" s="154"/>
      <c r="P155" s="321">
        <v>3</v>
      </c>
      <c r="Q155" s="321" t="s">
        <v>522</v>
      </c>
      <c r="R155" s="321" t="s">
        <v>167</v>
      </c>
      <c r="S155" s="31" t="s">
        <v>56</v>
      </c>
      <c r="T155" s="37" t="s">
        <v>110</v>
      </c>
      <c r="U155" s="34" t="s">
        <v>312</v>
      </c>
      <c r="V155" s="31" t="s">
        <v>111</v>
      </c>
      <c r="W155" s="31" t="s">
        <v>112</v>
      </c>
      <c r="X155" s="31" t="s">
        <v>515</v>
      </c>
      <c r="Y155" s="35">
        <v>0.36</v>
      </c>
      <c r="Z155" s="36" t="s">
        <v>318</v>
      </c>
      <c r="AA155" s="34">
        <v>0.36</v>
      </c>
      <c r="AB155" s="36" t="s">
        <v>334</v>
      </c>
      <c r="AC155" s="34">
        <v>0.36</v>
      </c>
      <c r="AD155" s="36" t="s">
        <v>310</v>
      </c>
      <c r="AE155" s="154"/>
      <c r="AF155" s="154"/>
      <c r="AG155" s="154"/>
      <c r="AH155" s="154"/>
      <c r="AI155" s="154"/>
      <c r="AJ155" s="321" t="s">
        <v>519</v>
      </c>
      <c r="AK155" s="321" t="s">
        <v>520</v>
      </c>
    </row>
    <row r="156" spans="1:37" s="321" customFormat="1" ht="200.1" customHeight="1" x14ac:dyDescent="0.25">
      <c r="A156" s="154"/>
      <c r="B156" s="156"/>
      <c r="C156" s="154"/>
      <c r="D156" s="154"/>
      <c r="E156" s="154"/>
      <c r="F156" s="154"/>
      <c r="G156" s="154"/>
      <c r="H156" s="154"/>
      <c r="I156" s="154"/>
      <c r="J156" s="154"/>
      <c r="K156" s="154"/>
      <c r="L156" s="154"/>
      <c r="M156" s="154"/>
      <c r="N156" s="154"/>
      <c r="O156" s="154"/>
      <c r="P156" s="321">
        <v>4</v>
      </c>
      <c r="Q156" s="321" t="s">
        <v>523</v>
      </c>
      <c r="R156" s="321" t="s">
        <v>167</v>
      </c>
      <c r="S156" s="31" t="s">
        <v>124</v>
      </c>
      <c r="T156" s="37" t="s">
        <v>110</v>
      </c>
      <c r="U156" s="34" t="s">
        <v>539</v>
      </c>
      <c r="V156" s="31" t="s">
        <v>111</v>
      </c>
      <c r="W156" s="31" t="s">
        <v>117</v>
      </c>
      <c r="X156" s="31" t="s">
        <v>515</v>
      </c>
      <c r="Y156" s="35">
        <v>0.42</v>
      </c>
      <c r="Z156" s="36" t="s">
        <v>313</v>
      </c>
      <c r="AA156" s="34">
        <v>0.42</v>
      </c>
      <c r="AB156" s="36" t="s">
        <v>310</v>
      </c>
      <c r="AC156" s="34">
        <v>0.42</v>
      </c>
      <c r="AD156" s="36" t="s">
        <v>310</v>
      </c>
      <c r="AE156" s="154"/>
      <c r="AF156" s="154"/>
      <c r="AG156" s="154"/>
      <c r="AH156" s="154"/>
      <c r="AI156" s="154"/>
      <c r="AJ156" s="321" t="s">
        <v>519</v>
      </c>
      <c r="AK156" s="321" t="s">
        <v>520</v>
      </c>
    </row>
    <row r="157" spans="1:37" s="321" customFormat="1" ht="200.1" customHeight="1" thickBot="1" x14ac:dyDescent="0.3">
      <c r="A157" s="154">
        <v>35</v>
      </c>
      <c r="B157" s="156" t="s">
        <v>507</v>
      </c>
      <c r="C157" s="154" t="s">
        <v>118</v>
      </c>
      <c r="D157" s="154" t="s">
        <v>524</v>
      </c>
      <c r="E157" s="154" t="s">
        <v>525</v>
      </c>
      <c r="F157" s="154" t="s">
        <v>526</v>
      </c>
      <c r="G157" s="154" t="s">
        <v>108</v>
      </c>
      <c r="H157" s="154">
        <v>12</v>
      </c>
      <c r="I157" s="158" t="s">
        <v>318</v>
      </c>
      <c r="J157" s="159">
        <v>0.4</v>
      </c>
      <c r="K157" s="154" t="s">
        <v>149</v>
      </c>
      <c r="L157" s="159" t="s">
        <v>149</v>
      </c>
      <c r="M157" s="158" t="s">
        <v>334</v>
      </c>
      <c r="N157" s="159">
        <v>0.4</v>
      </c>
      <c r="O157" s="158" t="s">
        <v>310</v>
      </c>
      <c r="P157" s="321">
        <v>1</v>
      </c>
      <c r="Q157" s="321" t="s">
        <v>527</v>
      </c>
      <c r="R157" s="321" t="s">
        <v>167</v>
      </c>
      <c r="S157" s="73" t="s">
        <v>56</v>
      </c>
      <c r="T157" s="74" t="s">
        <v>110</v>
      </c>
      <c r="U157" s="75" t="s">
        <v>312</v>
      </c>
      <c r="V157" s="73" t="s">
        <v>111</v>
      </c>
      <c r="W157" s="73" t="s">
        <v>112</v>
      </c>
      <c r="X157" s="73" t="s">
        <v>515</v>
      </c>
      <c r="Y157" s="76">
        <v>0.24</v>
      </c>
      <c r="Z157" s="77" t="s">
        <v>318</v>
      </c>
      <c r="AA157" s="75">
        <v>0.24</v>
      </c>
      <c r="AB157" s="77" t="s">
        <v>334</v>
      </c>
      <c r="AC157" s="75">
        <v>0.24</v>
      </c>
      <c r="AD157" s="78" t="s">
        <v>561</v>
      </c>
      <c r="AE157" s="160" t="s">
        <v>62</v>
      </c>
      <c r="AF157" s="154" t="s">
        <v>528</v>
      </c>
      <c r="AG157" s="154"/>
      <c r="AH157" s="154"/>
      <c r="AI157" s="154" t="s">
        <v>529</v>
      </c>
      <c r="AJ157" s="321" t="s">
        <v>519</v>
      </c>
      <c r="AK157" s="321" t="s">
        <v>520</v>
      </c>
    </row>
    <row r="158" spans="1:37" s="321" customFormat="1" ht="219" customHeight="1" thickBot="1" x14ac:dyDescent="0.3">
      <c r="A158" s="154"/>
      <c r="B158" s="156"/>
      <c r="C158" s="154"/>
      <c r="D158" s="154"/>
      <c r="E158" s="154"/>
      <c r="F158" s="154"/>
      <c r="G158" s="154"/>
      <c r="H158" s="154"/>
      <c r="I158" s="154"/>
      <c r="J158" s="154"/>
      <c r="K158" s="154"/>
      <c r="L158" s="154"/>
      <c r="M158" s="154"/>
      <c r="N158" s="154"/>
      <c r="O158" s="154"/>
      <c r="P158" s="321">
        <v>2</v>
      </c>
      <c r="Q158" s="321" t="s">
        <v>530</v>
      </c>
      <c r="R158" s="321" t="s">
        <v>167</v>
      </c>
      <c r="S158" s="79" t="s">
        <v>56</v>
      </c>
      <c r="T158" s="61" t="s">
        <v>110</v>
      </c>
      <c r="U158" s="68" t="s">
        <v>312</v>
      </c>
      <c r="V158" s="79" t="s">
        <v>111</v>
      </c>
      <c r="W158" s="79" t="s">
        <v>117</v>
      </c>
      <c r="X158" s="79" t="s">
        <v>515</v>
      </c>
      <c r="Y158" s="69">
        <v>0.24</v>
      </c>
      <c r="Z158" s="64" t="s">
        <v>318</v>
      </c>
      <c r="AA158" s="62">
        <v>0.24</v>
      </c>
      <c r="AB158" s="64" t="s">
        <v>334</v>
      </c>
      <c r="AC158" s="68">
        <v>0.24</v>
      </c>
      <c r="AD158" s="71" t="s">
        <v>561</v>
      </c>
      <c r="AE158" s="154"/>
      <c r="AF158" s="154"/>
      <c r="AG158" s="154"/>
      <c r="AH158" s="154"/>
      <c r="AI158" s="154"/>
      <c r="AJ158" s="321" t="s">
        <v>519</v>
      </c>
      <c r="AK158" s="321" t="s">
        <v>520</v>
      </c>
    </row>
    <row r="159" spans="1:37" s="321" customFormat="1" ht="297" customHeight="1" thickBot="1" x14ac:dyDescent="0.3">
      <c r="A159" s="154"/>
      <c r="B159" s="156"/>
      <c r="C159" s="154"/>
      <c r="D159" s="154"/>
      <c r="E159" s="154"/>
      <c r="F159" s="154"/>
      <c r="G159" s="154"/>
      <c r="H159" s="154"/>
      <c r="I159" s="154"/>
      <c r="J159" s="154"/>
      <c r="K159" s="154"/>
      <c r="L159" s="154"/>
      <c r="M159" s="154"/>
      <c r="N159" s="154"/>
      <c r="O159" s="154"/>
      <c r="P159" s="321">
        <v>3</v>
      </c>
      <c r="Q159" s="321" t="s">
        <v>531</v>
      </c>
      <c r="R159" s="321" t="s">
        <v>167</v>
      </c>
      <c r="S159" s="80" t="s">
        <v>56</v>
      </c>
      <c r="T159" s="81" t="s">
        <v>110</v>
      </c>
      <c r="U159" s="82" t="s">
        <v>312</v>
      </c>
      <c r="V159" s="80" t="s">
        <v>111</v>
      </c>
      <c r="W159" s="80" t="s">
        <v>117</v>
      </c>
      <c r="X159" s="80" t="s">
        <v>515</v>
      </c>
      <c r="Y159" s="83">
        <v>0.24</v>
      </c>
      <c r="Z159" s="84" t="s">
        <v>318</v>
      </c>
      <c r="AA159" s="85">
        <v>0.24</v>
      </c>
      <c r="AB159" s="84" t="s">
        <v>334</v>
      </c>
      <c r="AC159" s="82">
        <v>0.24</v>
      </c>
      <c r="AD159" s="71" t="s">
        <v>561</v>
      </c>
      <c r="AE159" s="154"/>
      <c r="AF159" s="154"/>
      <c r="AG159" s="154"/>
      <c r="AH159" s="154"/>
      <c r="AI159" s="154"/>
      <c r="AJ159" s="321" t="s">
        <v>519</v>
      </c>
      <c r="AK159" s="321" t="s">
        <v>520</v>
      </c>
    </row>
    <row r="160" spans="1:37" s="321" customFormat="1" ht="208.5" customHeight="1" x14ac:dyDescent="0.25">
      <c r="A160" s="113">
        <v>36</v>
      </c>
      <c r="B160" s="330" t="s">
        <v>470</v>
      </c>
      <c r="C160" s="320" t="s">
        <v>118</v>
      </c>
      <c r="D160" s="320" t="s">
        <v>544</v>
      </c>
      <c r="E160" s="320" t="s">
        <v>545</v>
      </c>
      <c r="F160" s="320" t="s">
        <v>546</v>
      </c>
      <c r="G160" s="320" t="s">
        <v>108</v>
      </c>
      <c r="H160" s="50">
        <v>260</v>
      </c>
      <c r="I160" s="42" t="s">
        <v>313</v>
      </c>
      <c r="J160" s="30">
        <v>0.6</v>
      </c>
      <c r="K160" s="52" t="s">
        <v>165</v>
      </c>
      <c r="L160" s="30" t="s">
        <v>165</v>
      </c>
      <c r="M160" s="42" t="s">
        <v>310</v>
      </c>
      <c r="N160" s="30">
        <v>0.6</v>
      </c>
      <c r="O160" s="53" t="s">
        <v>310</v>
      </c>
      <c r="P160" s="113">
        <v>1</v>
      </c>
      <c r="Q160" s="320" t="s">
        <v>640</v>
      </c>
      <c r="R160" s="54" t="s">
        <v>167</v>
      </c>
      <c r="S160" s="49" t="s">
        <v>56</v>
      </c>
      <c r="T160" s="49" t="s">
        <v>110</v>
      </c>
      <c r="U160" s="55" t="s">
        <v>312</v>
      </c>
      <c r="V160" s="49" t="s">
        <v>111</v>
      </c>
      <c r="W160" s="49" t="s">
        <v>117</v>
      </c>
      <c r="X160" s="49" t="s">
        <v>113</v>
      </c>
      <c r="Y160" s="56">
        <v>0.36</v>
      </c>
      <c r="Z160" s="28" t="s">
        <v>318</v>
      </c>
      <c r="AA160" s="55">
        <v>0.36</v>
      </c>
      <c r="AB160" s="28" t="s">
        <v>310</v>
      </c>
      <c r="AC160" s="55">
        <v>0.6</v>
      </c>
      <c r="AD160" s="57" t="s">
        <v>310</v>
      </c>
      <c r="AE160" s="49" t="s">
        <v>151</v>
      </c>
      <c r="AF160" s="320" t="s">
        <v>547</v>
      </c>
      <c r="AG160" s="320" t="s">
        <v>476</v>
      </c>
      <c r="AH160" s="311">
        <v>45290</v>
      </c>
      <c r="AI160" s="320" t="s">
        <v>553</v>
      </c>
      <c r="AJ160" s="320" t="s">
        <v>477</v>
      </c>
      <c r="AK160" s="320" t="s">
        <v>476</v>
      </c>
    </row>
    <row r="161" spans="1:46" s="321" customFormat="1" ht="224.25" customHeight="1" thickBot="1" x14ac:dyDescent="0.3">
      <c r="A161" s="321">
        <v>37</v>
      </c>
      <c r="B161" s="330" t="s">
        <v>470</v>
      </c>
      <c r="C161" s="320" t="s">
        <v>118</v>
      </c>
      <c r="D161" s="320" t="s">
        <v>471</v>
      </c>
      <c r="E161" s="320" t="s">
        <v>472</v>
      </c>
      <c r="F161" s="320" t="s">
        <v>473</v>
      </c>
      <c r="G161" s="320" t="s">
        <v>108</v>
      </c>
      <c r="H161" s="320">
        <v>6</v>
      </c>
      <c r="I161" s="42" t="s">
        <v>318</v>
      </c>
      <c r="J161" s="30">
        <v>0.4</v>
      </c>
      <c r="K161" s="52" t="s">
        <v>165</v>
      </c>
      <c r="L161" s="30" t="s">
        <v>165</v>
      </c>
      <c r="M161" s="42" t="s">
        <v>310</v>
      </c>
      <c r="N161" s="30">
        <v>0.6</v>
      </c>
      <c r="O161" s="51" t="s">
        <v>310</v>
      </c>
      <c r="P161" s="59">
        <v>1</v>
      </c>
      <c r="Q161" s="321" t="s">
        <v>474</v>
      </c>
      <c r="R161" s="317" t="s">
        <v>167</v>
      </c>
      <c r="S161" s="31" t="s">
        <v>56</v>
      </c>
      <c r="T161" s="31" t="s">
        <v>110</v>
      </c>
      <c r="U161" s="30" t="s">
        <v>312</v>
      </c>
      <c r="V161" s="31" t="s">
        <v>111</v>
      </c>
      <c r="W161" s="31" t="s">
        <v>117</v>
      </c>
      <c r="X161" s="31" t="s">
        <v>113</v>
      </c>
      <c r="Y161" s="32">
        <v>0.24</v>
      </c>
      <c r="Z161" s="28" t="s">
        <v>318</v>
      </c>
      <c r="AA161" s="30">
        <v>0.24</v>
      </c>
      <c r="AB161" s="28" t="s">
        <v>310</v>
      </c>
      <c r="AC161" s="30">
        <v>0.6</v>
      </c>
      <c r="AD161" s="33" t="s">
        <v>310</v>
      </c>
      <c r="AE161" s="31" t="s">
        <v>151</v>
      </c>
      <c r="AF161" s="320" t="s">
        <v>475</v>
      </c>
      <c r="AG161" s="320" t="s">
        <v>476</v>
      </c>
      <c r="AH161" s="311">
        <v>45290</v>
      </c>
      <c r="AI161" s="320" t="s">
        <v>554</v>
      </c>
      <c r="AJ161" s="320" t="s">
        <v>477</v>
      </c>
      <c r="AK161" s="320" t="s">
        <v>476</v>
      </c>
    </row>
    <row r="162" spans="1:46" s="321" customFormat="1" ht="149.25" customHeight="1" thickBot="1" x14ac:dyDescent="0.3">
      <c r="A162" s="154">
        <v>38</v>
      </c>
      <c r="B162" s="162" t="s">
        <v>487</v>
      </c>
      <c r="C162" s="164" t="s">
        <v>118</v>
      </c>
      <c r="D162" s="164" t="s">
        <v>499</v>
      </c>
      <c r="E162" s="164" t="s">
        <v>500</v>
      </c>
      <c r="F162" s="166" t="s">
        <v>501</v>
      </c>
      <c r="G162" s="168" t="s">
        <v>164</v>
      </c>
      <c r="H162" s="170">
        <v>41</v>
      </c>
      <c r="I162" s="140" t="str">
        <f>IF(H162&lt;=0,"",IF(H162&lt;=2,"Muy Baja",IF(H162&lt;=24,"Baja",IF(H162&lt;=500,"Media",IF(H162&lt;=5000,"Alta","Muy Alta")))))</f>
        <v>Media</v>
      </c>
      <c r="J162" s="138">
        <f>IF(I162="","",IF(I162="Muy Baja",0.2,IF(I162="Baja",0.4,IF(I162="Media",0.6,IF(I162="Alta",0.8,IF(I162="Muy Alta",1,))))))</f>
        <v>0.6</v>
      </c>
      <c r="K162" s="136" t="s">
        <v>165</v>
      </c>
      <c r="L162" s="138" t="str">
        <f>IF(NOT(ISERROR(MATCH(K162,'[2]Tabla Impacto'!$B$221:$B$223,0))),'[2]Tabla Impacto'!$F$223&amp;"Por favor no seleccionar los criterios de impacto(Afectación Económica o presupuestal y Pérdida Reputacional)",K162)</f>
        <v xml:space="preserve">     El riesgo afecta la imagen de la entidad con algunos usuarios de relevancia frente al logro de los objetivos</v>
      </c>
      <c r="M162" s="140" t="str">
        <f>IF(OR(L162='[2]Tabla Impacto'!$C$11,L162='[2]Tabla Impacto'!$D$11),"Leve",IF(OR(L162='[2]Tabla Impacto'!$C$12,L162='[2]Tabla Impacto'!$D$12),"Menor",IF(OR(L162='[2]Tabla Impacto'!$C$13,L162='[2]Tabla Impacto'!$D$13),"Moderado",IF(OR(L162='[2]Tabla Impacto'!$C$14,L162='[2]Tabla Impacto'!$D$14),"Mayor",IF(OR(L162='[2]Tabla Impacto'!$C$15,L162='[2]Tabla Impacto'!$D$15),"Catastrófico","")))))</f>
        <v>Moderado</v>
      </c>
      <c r="N162" s="138">
        <f>IF(M162="","",IF(M162="Leve",0.2,IF(M162="Menor",0.4,IF(M162="Moderado",0.6,IF(M162="Mayor",0.8,IF(M162="Catastrófico",1,))))))</f>
        <v>0.6</v>
      </c>
      <c r="O162" s="142" t="str">
        <f>IF(OR(AND(I162="Muy Baja",M162="Leve"),AND(I162="Muy Baja",M162="Menor"),AND(I162="Baja",M162="Leve")),"Bajo",IF(OR(AND(I162="Muy baja",M162="Moderado"),AND(I162="Baja",M162="Menor"),AND(I162="Baja",M162="Moderado"),AND(I162="Media",M162="Leve"),AND(I162="Media",M162="Menor"),AND(I162="Media",M162="Moderado"),AND(I162="Alta",M162="Leve"),AND(I162="Alta",M162="Menor")),"Moderado",IF(OR(AND(I162="Muy Baja",M162="Mayor"),AND(I162="Baja",M162="Mayor"),AND(I162="Media",M162="Mayor"),AND(I162="Alta",M162="Moderado"),AND(I162="Alta",M162="Mayor"),AND(I162="Muy Alta",M162="Leve"),AND(I162="Muy Alta",M162="Menor"),AND(I162="Muy Alta",M162="Moderado"),AND(I162="Muy Alta",M162="Mayor")),"Alto",IF(OR(AND(I162="Muy Baja",M162="Catastrófico"),AND(I162="Baja",M162="Catastrófico"),AND(I162="Media",M162="Catastrófico"),AND(I162="Alta",M162="Catastrófico"),AND(I162="Muy Alta",M162="Catastrófico")),"Extremo",""))))</f>
        <v>Moderado</v>
      </c>
      <c r="P162" s="88">
        <v>1</v>
      </c>
      <c r="Q162" s="40" t="s">
        <v>655</v>
      </c>
      <c r="R162" s="89" t="s">
        <v>167</v>
      </c>
      <c r="S162" s="49" t="s">
        <v>124</v>
      </c>
      <c r="T162" s="49" t="s">
        <v>110</v>
      </c>
      <c r="U162" s="90">
        <v>0.4</v>
      </c>
      <c r="V162" s="49" t="s">
        <v>111</v>
      </c>
      <c r="W162" s="49" t="s">
        <v>117</v>
      </c>
      <c r="X162" s="49" t="s">
        <v>113</v>
      </c>
      <c r="Y162" s="91">
        <f>IFERROR(IF(R162="Probabilidad",(J162-(+J162*U162)),IF(R162="Impacto",J162,"")),"")</f>
        <v>0.36</v>
      </c>
      <c r="Z162" s="92" t="str">
        <f>IFERROR(IF(Y162="","",IF(Y162&lt;=0.2,"Muy Baja",IF(Y162&lt;=0.4,"Baja",IF(Y162&lt;=0.6,"Media",IF(Y162&lt;=0.8,"Alta","Muy Alta"))))),"")</f>
        <v>Baja</v>
      </c>
      <c r="AA162" s="93">
        <f>+Y162</f>
        <v>0.36</v>
      </c>
      <c r="AB162" s="92" t="str">
        <f>IFERROR(IF(AC162="","",IF(AC162&lt;=0.2,"Leve",IF(AC162&lt;=0.4,"Menor",IF(AC162&lt;=0.6,"Moderado",IF(AC162&lt;=0.8,"Mayor","Catastrófico"))))),"")</f>
        <v>Moderado</v>
      </c>
      <c r="AC162" s="93">
        <f>IFERROR(IF(R162="Impacto",(N162-(+N162*U162)),IF(R162="Probabilidad",N162,"")),"")</f>
        <v>0.6</v>
      </c>
      <c r="AD162" s="94" t="str">
        <f>IFERROR(IF(OR(AND(Z162="Muy Baja",AB162="Leve"),AND(Z162="Muy Baja",AB162="Menor"),AND(Z162="Baja",AB162="Leve")),"Bajo",IF(OR(AND(Z162="Muy baja",AB162="Moderado"),AND(Z162="Baja",AB162="Menor"),AND(Z162="Baja",AB162="Moderado"),AND(Z162="Media",AB162="Leve"),AND(Z162="Media",AB162="Menor"),AND(Z162="Media",AB162="Moderado"),AND(Z162="Alta",AB162="Leve"),AND(Z162="Alta",AB162="Menor")),"Moderado",IF(OR(AND(Z162="Muy Baja",AB162="Mayor"),AND(Z162="Baja",AB162="Mayor"),AND(Z162="Media",AB162="Mayor"),AND(Z162="Alta",AB162="Moderado"),AND(Z162="Alta",AB162="Mayor"),AND(Z162="Muy Alta",AB162="Leve"),AND(Z162="Muy Alta",AB162="Menor"),AND(Z162="Muy Alta",AB162="Moderado"),AND(Z162="Muy Alta",AB162="Mayor")),"Alto",IF(OR(AND(Z162="Muy Baja",AB162="Catastrófico"),AND(Z162="Baja",AB162="Catastrófico"),AND(Z162="Media",AB162="Catastrófico"),AND(Z162="Alta",AB162="Catastrófico"),AND(Z162="Muy Alta",AB162="Catastrófico")),"Extremo","")))),"")</f>
        <v>Moderado</v>
      </c>
      <c r="AE162" s="173" t="s">
        <v>62</v>
      </c>
      <c r="AF162" s="154" t="s">
        <v>656</v>
      </c>
      <c r="AG162" s="154" t="s">
        <v>502</v>
      </c>
      <c r="AH162" s="155">
        <v>45291</v>
      </c>
      <c r="AI162" s="154" t="s">
        <v>657</v>
      </c>
      <c r="AJ162" s="154" t="s">
        <v>503</v>
      </c>
      <c r="AK162" s="154" t="s">
        <v>504</v>
      </c>
      <c r="AL162" s="168"/>
      <c r="AM162" s="95"/>
      <c r="AN162" s="96"/>
      <c r="AO162" s="168"/>
      <c r="AP162" s="168"/>
      <c r="AQ162" s="216"/>
      <c r="AR162" s="168"/>
      <c r="AS162" s="168"/>
      <c r="AT162" s="217"/>
    </row>
    <row r="163" spans="1:46" s="321" customFormat="1" ht="249.75" customHeight="1" thickBot="1" x14ac:dyDescent="0.3">
      <c r="A163" s="154"/>
      <c r="B163" s="163"/>
      <c r="C163" s="165"/>
      <c r="D163" s="165"/>
      <c r="E163" s="165"/>
      <c r="F163" s="167"/>
      <c r="G163" s="169"/>
      <c r="H163" s="171"/>
      <c r="I163" s="141"/>
      <c r="J163" s="139"/>
      <c r="K163" s="137"/>
      <c r="L163" s="139">
        <f>IF(NOT(ISERROR(MATCH(K163,_xlfn.ANCHORARRAY(F165),0))),J167&amp;"Por favor no seleccionar los criterios de impacto",K163)</f>
        <v>0</v>
      </c>
      <c r="M163" s="141"/>
      <c r="N163" s="139"/>
      <c r="O163" s="143"/>
      <c r="P163" s="48">
        <v>2</v>
      </c>
      <c r="Q163" s="337" t="s">
        <v>658</v>
      </c>
      <c r="R163" s="20" t="s">
        <v>167</v>
      </c>
      <c r="S163" s="49" t="s">
        <v>124</v>
      </c>
      <c r="T163" s="49" t="s">
        <v>110</v>
      </c>
      <c r="U163" s="98">
        <v>0.3</v>
      </c>
      <c r="V163" s="49" t="s">
        <v>111</v>
      </c>
      <c r="W163" s="49" t="s">
        <v>117</v>
      </c>
      <c r="X163" s="49" t="s">
        <v>113</v>
      </c>
      <c r="Y163" s="56">
        <f>IFERROR(IF(AND(R162="Probabilidad",R163="Probabilidad"),(AA162-(+AA162*U163)),IF(R163="Probabilidad",(J162-(+J162*U163)),IF(R163="Impacto",AA162,""))),"")</f>
        <v>0.252</v>
      </c>
      <c r="Z163" s="33" t="str">
        <f t="shared" ref="Z163" si="0">IFERROR(IF(Y163="","",IF(Y163&lt;=0.2,"Muy Baja",IF(Y163&lt;=0.4,"Baja",IF(Y163&lt;=0.6,"Media",IF(Y163&lt;=0.8,"Alta","Muy Alta"))))),"")</f>
        <v>Baja</v>
      </c>
      <c r="AA163" s="55">
        <f t="shared" ref="AA163" si="1">+Y163</f>
        <v>0.252</v>
      </c>
      <c r="AB163" s="33" t="str">
        <f t="shared" ref="AB163" si="2">IFERROR(IF(AC163="","",IF(AC163&lt;=0.2,"Leve",IF(AC163&lt;=0.4,"Menor",IF(AC163&lt;=0.6,"Moderado",IF(AC163&lt;=0.8,"Mayor","Catastrófico"))))),"")</f>
        <v>Moderado</v>
      </c>
      <c r="AC163" s="55">
        <f>IFERROR(IF(AND(R162="Impacto",R163="Impacto"),(AC162-(+AC162*U163)),IF(R163="Impacto",($N$11-(+$N$11*U163)),IF(R163="Probabilidad",AC162,""))),"")</f>
        <v>0.6</v>
      </c>
      <c r="AD163" s="57" t="str">
        <f t="shared" ref="AD163" si="3">IFERROR(IF(OR(AND(Z163="Muy Baja",AB163="Leve"),AND(Z163="Muy Baja",AB163="Menor"),AND(Z163="Baja",AB163="Leve")),"Bajo",IF(OR(AND(Z163="Muy baja",AB163="Moderado"),AND(Z163="Baja",AB163="Menor"),AND(Z163="Baja",AB163="Moderado"),AND(Z163="Media",AB163="Leve"),AND(Z163="Media",AB163="Menor"),AND(Z163="Media",AB163="Moderado"),AND(Z163="Alta",AB163="Leve"),AND(Z163="Alta",AB163="Menor")),"Moderado",IF(OR(AND(Z163="Muy Baja",AB163="Mayor"),AND(Z163="Baja",AB163="Mayor"),AND(Z163="Media",AB163="Mayor"),AND(Z163="Alta",AB163="Moderado"),AND(Z163="Alta",AB163="Mayor"),AND(Z163="Muy Alta",AB163="Leve"),AND(Z163="Muy Alta",AB163="Menor"),AND(Z163="Muy Alta",AB163="Moderado"),AND(Z163="Muy Alta",AB163="Mayor")),"Alto",IF(OR(AND(Z163="Muy Baja",AB163="Catastrófico"),AND(Z163="Baja",AB163="Catastrófico"),AND(Z163="Media",AB163="Catastrófico"),AND(Z163="Alta",AB163="Catastrófico"),AND(Z163="Muy Alta",AB163="Catastrófico")),"Extremo","")))),"")</f>
        <v>Moderado</v>
      </c>
      <c r="AE163" s="174"/>
      <c r="AF163" s="154"/>
      <c r="AG163" s="154"/>
      <c r="AH163" s="155"/>
      <c r="AI163" s="154"/>
      <c r="AJ163" s="154"/>
      <c r="AK163" s="154"/>
      <c r="AL163" s="169"/>
      <c r="AM163" s="99"/>
      <c r="AN163" s="50"/>
      <c r="AO163" s="169"/>
      <c r="AP163" s="169"/>
      <c r="AQ163" s="169"/>
      <c r="AR163" s="169"/>
      <c r="AS163" s="169"/>
      <c r="AT163" s="218"/>
    </row>
    <row r="164" spans="1:46" s="321" customFormat="1" ht="161.25" customHeight="1" thickBot="1" x14ac:dyDescent="0.3">
      <c r="A164" s="321">
        <v>39</v>
      </c>
      <c r="B164" s="330" t="s">
        <v>487</v>
      </c>
      <c r="C164" s="313" t="s">
        <v>118</v>
      </c>
      <c r="D164" s="313" t="s">
        <v>505</v>
      </c>
      <c r="E164" s="313" t="s">
        <v>506</v>
      </c>
      <c r="F164" s="315" t="s">
        <v>659</v>
      </c>
      <c r="G164" s="320" t="s">
        <v>164</v>
      </c>
      <c r="H164" s="50">
        <v>41</v>
      </c>
      <c r="I164" s="51" t="str">
        <f>IF(H164&lt;=0,"",IF(H164&lt;=2,"Muy Baja",IF(H164&lt;=24,"Baja",IF(H164&lt;=500,"Media",IF(H164&lt;=5000,"Alta","Muy Alta")))))</f>
        <v>Media</v>
      </c>
      <c r="J164" s="30">
        <f>IF(I164="","",IF(I164="Muy Baja",0.2,IF(I164="Baja",0.4,IF(I164="Media",0.6,IF(I164="Alta",0.8,IF(I164="Muy Alta",1,))))))</f>
        <v>0.6</v>
      </c>
      <c r="K164" s="52" t="s">
        <v>165</v>
      </c>
      <c r="L164" s="30" t="str">
        <f>IF(NOT(ISERROR(MATCH(K164,'[2]Tabla Impacto'!$B$221:$B$223,0))),'[2]Tabla Impacto'!$F$223&amp;"Por favor no seleccionar los criterios de impacto(Afectación Económica o presupuestal y Pérdida Reputacional)",K164)</f>
        <v xml:space="preserve">     El riesgo afecta la imagen de la entidad con algunos usuarios de relevancia frente al logro de los objetivos</v>
      </c>
      <c r="M164" s="51" t="str">
        <f>IF(OR(L164='[2]Tabla Impacto'!$C$11,L164='[2]Tabla Impacto'!$D$11),"Leve",IF(OR(L164='[2]Tabla Impacto'!$C$12,L164='[2]Tabla Impacto'!$D$12),"Menor",IF(OR(L164='[2]Tabla Impacto'!$C$13,L164='[2]Tabla Impacto'!$D$13),"Moderado",IF(OR(L164='[2]Tabla Impacto'!$C$14,L164='[2]Tabla Impacto'!$D$14),"Mayor",IF(OR(L164='[2]Tabla Impacto'!$C$15,L164='[2]Tabla Impacto'!$D$15),"Catastrófico","")))))</f>
        <v>Moderado</v>
      </c>
      <c r="N164" s="30">
        <f>IF(M164="","",IF(M164="Leve",0.2,IF(M164="Menor",0.4,IF(M164="Moderado",0.6,IF(M164="Mayor",0.8,IF(M164="Catastrófico",1,))))))</f>
        <v>0.6</v>
      </c>
      <c r="O164" s="53" t="str">
        <f>IF(OR(AND(I164="Muy Baja",M164="Leve"),AND(I164="Muy Baja",M164="Menor"),AND(I164="Baja",M164="Leve")),"Bajo",IF(OR(AND(I164="Muy baja",M164="Moderado"),AND(I164="Baja",M164="Menor"),AND(I164="Baja",M164="Moderado"),AND(I164="Media",M164="Leve"),AND(I164="Media",M164="Menor"),AND(I164="Media",M164="Moderado"),AND(I164="Alta",M164="Leve"),AND(I164="Alta",M164="Menor")),"Moderado",IF(OR(AND(I164="Muy Baja",M164="Mayor"),AND(I164="Baja",M164="Mayor"),AND(I164="Media",M164="Mayor"),AND(I164="Alta",M164="Moderado"),AND(I164="Alta",M164="Mayor"),AND(I164="Muy Alta",M164="Leve"),AND(I164="Muy Alta",M164="Menor"),AND(I164="Muy Alta",M164="Moderado"),AND(I164="Muy Alta",M164="Mayor")),"Alto",IF(OR(AND(I164="Muy Baja",M164="Catastrófico"),AND(I164="Baja",M164="Catastrófico"),AND(I164="Media",M164="Catastrófico"),AND(I164="Alta",M164="Catastrófico"),AND(I164="Muy Alta",M164="Catastrófico")),"Extremo",""))))</f>
        <v>Moderado</v>
      </c>
      <c r="P164" s="48">
        <v>1</v>
      </c>
      <c r="Q164" s="337" t="s">
        <v>649</v>
      </c>
      <c r="R164" s="20" t="s">
        <v>167</v>
      </c>
      <c r="S164" s="49" t="s">
        <v>124</v>
      </c>
      <c r="T164" s="49" t="s">
        <v>110</v>
      </c>
      <c r="U164" s="55" t="str">
        <f t="shared" ref="U164" si="4">IF(AND(S164="Preventivo",T164="Automático"),"50%",IF(AND(S164="Preventivo",T164="Manual"),"40%",IF(AND(S164="Detectivo",T164="Automático"),"40%",IF(AND(S164="Detectivo",T164="Manual"),"30%",IF(AND(S164="Correctivo",T164="Automático"),"35%",IF(AND(S164="Correctivo",T164="Manual"),"25%",""))))))</f>
        <v>30%</v>
      </c>
      <c r="V164" s="49" t="s">
        <v>111</v>
      </c>
      <c r="W164" s="49" t="s">
        <v>117</v>
      </c>
      <c r="X164" s="49" t="s">
        <v>113</v>
      </c>
      <c r="Y164" s="56">
        <f>IFERROR(IF(R164="Probabilidad",(J164-(+J164*U164)),IF(R164="Impacto",J164,"")),"")</f>
        <v>0.42</v>
      </c>
      <c r="Z164" s="33" t="str">
        <f>IFERROR(IF(Y164="","",IF(Y164&lt;=0.2,"Muy Baja",IF(Y164&lt;=0.4,"Baja",IF(Y164&lt;=0.6,"Media",IF(Y164&lt;=0.8,"Alta","Muy Alta"))))),"")</f>
        <v>Media</v>
      </c>
      <c r="AA164" s="55">
        <f>+Y164</f>
        <v>0.42</v>
      </c>
      <c r="AB164" s="33" t="str">
        <f>IFERROR(IF(AC164="","",IF(AC164&lt;=0.2,"Leve",IF(AC164&lt;=0.4,"Menor",IF(AC164&lt;=0.6,"Moderado",IF(AC164&lt;=0.8,"Mayor","Catastrófico"))))),"")</f>
        <v>Moderado</v>
      </c>
      <c r="AC164" s="55">
        <f>IFERROR(IF(R164="Impacto",(N164-(+N164*U164)),IF(R164="Probabilidad",N164,"")),"")</f>
        <v>0.6</v>
      </c>
      <c r="AD164" s="57" t="str">
        <f>IFERROR(IF(OR(AND(Z164="Muy Baja",AB164="Leve"),AND(Z164="Muy Baja",AB164="Menor"),AND(Z164="Baja",AB164="Leve")),"Bajo",IF(OR(AND(Z164="Muy baja",AB164="Moderado"),AND(Z164="Baja",AB164="Menor"),AND(Z164="Baja",AB164="Moderado"),AND(Z164="Media",AB164="Leve"),AND(Z164="Media",AB164="Menor"),AND(Z164="Media",AB164="Moderado"),AND(Z164="Alta",AB164="Leve"),AND(Z164="Alta",AB164="Menor")),"Moderado",IF(OR(AND(Z164="Muy Baja",AB164="Mayor"),AND(Z164="Baja",AB164="Mayor"),AND(Z164="Media",AB164="Mayor"),AND(Z164="Alta",AB164="Moderado"),AND(Z164="Alta",AB164="Mayor"),AND(Z164="Muy Alta",AB164="Leve"),AND(Z164="Muy Alta",AB164="Menor"),AND(Z164="Muy Alta",AB164="Moderado"),AND(Z164="Muy Alta",AB164="Mayor")),"Alto",IF(OR(AND(Z164="Muy Baja",AB164="Catastrófico"),AND(Z164="Baja",AB164="Catastrófico"),AND(Z164="Media",AB164="Catastrófico"),AND(Z164="Alta",AB164="Catastrófico"),AND(Z164="Muy Alta",AB164="Catastrófico")),"Extremo","")))),"")</f>
        <v>Moderado</v>
      </c>
      <c r="AE164" s="100" t="s">
        <v>62</v>
      </c>
      <c r="AF164" s="321" t="s">
        <v>660</v>
      </c>
      <c r="AG164" s="321" t="s">
        <v>502</v>
      </c>
      <c r="AH164" s="18">
        <v>45291</v>
      </c>
      <c r="AI164" s="321" t="s">
        <v>661</v>
      </c>
      <c r="AJ164" s="154"/>
      <c r="AK164" s="154"/>
      <c r="AL164" s="320"/>
      <c r="AM164" s="99"/>
      <c r="AN164" s="50"/>
      <c r="AO164" s="320"/>
      <c r="AP164" s="320"/>
      <c r="AQ164" s="311"/>
      <c r="AR164" s="320"/>
      <c r="AS164" s="320"/>
      <c r="AT164" s="101"/>
    </row>
    <row r="165" spans="1:46" ht="15" x14ac:dyDescent="0.25">
      <c r="B165" s="314"/>
      <c r="C165" s="332"/>
      <c r="D165" s="332"/>
      <c r="E165" s="332"/>
      <c r="F165" s="332"/>
      <c r="G165" s="332"/>
      <c r="H165" s="332"/>
      <c r="I165" s="102"/>
      <c r="J165" s="103"/>
      <c r="K165" s="104"/>
      <c r="L165" s="103"/>
      <c r="M165" s="102"/>
      <c r="N165" s="103"/>
      <c r="O165" s="102"/>
      <c r="P165" s="105"/>
      <c r="Q165" s="332"/>
      <c r="R165" s="106"/>
      <c r="S165" s="107"/>
      <c r="T165" s="107"/>
      <c r="U165" s="103"/>
      <c r="V165" s="107"/>
      <c r="W165" s="107"/>
      <c r="X165" s="107"/>
      <c r="Y165" s="108"/>
      <c r="Z165" s="109"/>
      <c r="AA165" s="103"/>
      <c r="AB165" s="109"/>
      <c r="AC165" s="103"/>
      <c r="AD165" s="109"/>
      <c r="AE165" s="107"/>
      <c r="AF165" s="332"/>
      <c r="AG165" s="332"/>
      <c r="AH165" s="110"/>
      <c r="AI165" s="110"/>
      <c r="AJ165" s="332"/>
      <c r="AK165" s="332"/>
    </row>
    <row r="166" spans="1:46" ht="15" x14ac:dyDescent="0.25">
      <c r="B166" s="314"/>
      <c r="C166" s="332"/>
      <c r="D166" s="332"/>
      <c r="E166" s="332"/>
      <c r="F166" s="332"/>
      <c r="G166" s="332"/>
      <c r="H166" s="332"/>
      <c r="I166" s="102"/>
      <c r="J166" s="103"/>
      <c r="K166" s="104"/>
      <c r="L166" s="103"/>
      <c r="M166" s="102"/>
      <c r="N166" s="103"/>
      <c r="O166" s="102"/>
      <c r="P166" s="105"/>
      <c r="Q166" s="332"/>
      <c r="R166" s="106"/>
      <c r="S166" s="107"/>
      <c r="T166" s="107"/>
      <c r="U166" s="103"/>
      <c r="V166" s="107"/>
      <c r="W166" s="107"/>
      <c r="X166" s="107"/>
      <c r="Y166" s="108"/>
      <c r="Z166" s="109"/>
      <c r="AA166" s="103"/>
      <c r="AB166" s="109"/>
      <c r="AC166" s="103"/>
      <c r="AD166" s="109"/>
      <c r="AE166" s="107"/>
      <c r="AF166" s="332"/>
      <c r="AG166" s="332"/>
      <c r="AH166" s="110"/>
      <c r="AI166" s="110"/>
      <c r="AJ166" s="332"/>
      <c r="AK166" s="332"/>
    </row>
    <row r="167" spans="1:46" ht="15" x14ac:dyDescent="0.25">
      <c r="B167" s="314"/>
      <c r="C167" s="332"/>
      <c r="D167" s="332"/>
      <c r="E167" s="332"/>
      <c r="F167" s="332"/>
      <c r="G167" s="332"/>
      <c r="H167" s="332"/>
      <c r="I167" s="102"/>
      <c r="J167" s="103"/>
      <c r="K167" s="104"/>
      <c r="L167" s="103"/>
      <c r="M167" s="102"/>
      <c r="N167" s="103"/>
      <c r="O167" s="102"/>
      <c r="P167" s="105"/>
      <c r="Q167" s="332"/>
      <c r="R167" s="106"/>
      <c r="S167" s="107"/>
      <c r="T167" s="107"/>
      <c r="U167" s="103"/>
      <c r="V167" s="107"/>
      <c r="W167" s="107"/>
      <c r="X167" s="107"/>
      <c r="Y167" s="108"/>
      <c r="Z167" s="109"/>
      <c r="AA167" s="103"/>
      <c r="AB167" s="109"/>
      <c r="AC167" s="103"/>
      <c r="AD167" s="109"/>
      <c r="AE167" s="107"/>
      <c r="AF167" s="332"/>
      <c r="AG167" s="332"/>
      <c r="AH167" s="110"/>
      <c r="AI167" s="110"/>
      <c r="AJ167" s="332"/>
      <c r="AK167" s="332"/>
    </row>
    <row r="168" spans="1:46" ht="15" x14ac:dyDescent="0.25">
      <c r="B168" s="314"/>
      <c r="C168" s="332"/>
      <c r="D168" s="332"/>
      <c r="E168" s="332"/>
      <c r="F168" s="332"/>
      <c r="G168" s="332"/>
      <c r="H168" s="332"/>
      <c r="I168" s="102"/>
      <c r="J168" s="103"/>
      <c r="K168" s="104"/>
      <c r="L168" s="103"/>
      <c r="M168" s="102"/>
      <c r="N168" s="103"/>
      <c r="O168" s="102"/>
      <c r="P168" s="105"/>
      <c r="Q168" s="332"/>
      <c r="R168" s="106"/>
      <c r="S168" s="107"/>
      <c r="T168" s="107"/>
      <c r="U168" s="103"/>
      <c r="V168" s="107"/>
      <c r="W168" s="107"/>
      <c r="X168" s="107"/>
      <c r="Y168" s="108"/>
      <c r="Z168" s="109"/>
      <c r="AA168" s="103"/>
      <c r="AB168" s="109"/>
      <c r="AC168" s="103"/>
      <c r="AD168" s="109"/>
      <c r="AE168" s="107"/>
      <c r="AF168" s="332"/>
      <c r="AG168" s="332"/>
      <c r="AH168" s="110"/>
      <c r="AI168" s="110"/>
      <c r="AJ168" s="332"/>
      <c r="AK168" s="332"/>
    </row>
    <row r="169" spans="1:46" ht="15" x14ac:dyDescent="0.25">
      <c r="B169" s="314"/>
      <c r="C169" s="332"/>
      <c r="D169" s="332"/>
      <c r="E169" s="332"/>
      <c r="F169" s="332"/>
      <c r="G169" s="332"/>
      <c r="H169" s="332"/>
      <c r="I169" s="102"/>
      <c r="J169" s="103"/>
      <c r="K169" s="104"/>
      <c r="L169" s="103"/>
      <c r="M169" s="102"/>
      <c r="N169" s="103"/>
      <c r="O169" s="102"/>
      <c r="P169" s="105"/>
      <c r="Q169" s="332"/>
      <c r="R169" s="106"/>
      <c r="S169" s="107"/>
      <c r="T169" s="107"/>
      <c r="U169" s="103"/>
      <c r="V169" s="107"/>
      <c r="W169" s="107"/>
      <c r="X169" s="107"/>
      <c r="Y169" s="108"/>
      <c r="Z169" s="109"/>
      <c r="AA169" s="103"/>
      <c r="AB169" s="109"/>
      <c r="AC169" s="103"/>
      <c r="AD169" s="109"/>
      <c r="AE169" s="107"/>
      <c r="AF169" s="332"/>
      <c r="AG169" s="332"/>
      <c r="AH169" s="110"/>
      <c r="AI169" s="110"/>
      <c r="AJ169" s="332"/>
      <c r="AK169" s="332"/>
    </row>
    <row r="170" spans="1:46" ht="15" x14ac:dyDescent="0.25">
      <c r="B170" s="314"/>
      <c r="C170" s="332"/>
      <c r="D170" s="332"/>
      <c r="E170" s="332"/>
      <c r="F170" s="332"/>
      <c r="G170" s="332"/>
      <c r="H170" s="332"/>
      <c r="I170" s="102"/>
      <c r="J170" s="103"/>
      <c r="K170" s="104"/>
      <c r="L170" s="103"/>
      <c r="M170" s="102"/>
      <c r="N170" s="103"/>
      <c r="O170" s="102"/>
      <c r="P170" s="105"/>
      <c r="Q170" s="332"/>
      <c r="R170" s="106"/>
      <c r="S170" s="107"/>
      <c r="T170" s="107"/>
      <c r="U170" s="103"/>
      <c r="V170" s="107"/>
      <c r="W170" s="107"/>
      <c r="X170" s="107"/>
      <c r="Y170" s="108"/>
      <c r="Z170" s="109"/>
      <c r="AA170" s="103"/>
      <c r="AB170" s="109"/>
      <c r="AC170" s="103"/>
      <c r="AD170" s="109"/>
      <c r="AE170" s="107"/>
      <c r="AF170" s="332"/>
      <c r="AG170" s="332"/>
      <c r="AH170" s="110"/>
      <c r="AI170" s="110"/>
      <c r="AJ170" s="332"/>
      <c r="AK170" s="332"/>
    </row>
    <row r="171" spans="1:46" ht="15" x14ac:dyDescent="0.25">
      <c r="B171" s="314"/>
      <c r="C171" s="332"/>
      <c r="D171" s="332"/>
      <c r="E171" s="332"/>
      <c r="F171" s="332"/>
      <c r="G171" s="332"/>
      <c r="H171" s="332"/>
      <c r="I171" s="102"/>
      <c r="J171" s="103"/>
      <c r="K171" s="104"/>
      <c r="L171" s="103"/>
      <c r="M171" s="102"/>
      <c r="N171" s="103"/>
      <c r="O171" s="102"/>
      <c r="P171" s="105"/>
      <c r="Q171" s="332"/>
      <c r="R171" s="106"/>
      <c r="S171" s="107"/>
      <c r="T171" s="107"/>
      <c r="U171" s="103"/>
      <c r="V171" s="107"/>
      <c r="W171" s="107"/>
      <c r="X171" s="107"/>
      <c r="Y171" s="108"/>
      <c r="Z171" s="109"/>
      <c r="AA171" s="103"/>
      <c r="AB171" s="109"/>
      <c r="AC171" s="103"/>
      <c r="AD171" s="109"/>
      <c r="AE171" s="107"/>
      <c r="AF171" s="332"/>
      <c r="AG171" s="332"/>
      <c r="AH171" s="110"/>
      <c r="AI171" s="110"/>
      <c r="AJ171" s="332"/>
      <c r="AK171" s="332"/>
    </row>
    <row r="172" spans="1:46" ht="15" x14ac:dyDescent="0.25">
      <c r="B172" s="314"/>
      <c r="C172" s="332"/>
      <c r="D172" s="332"/>
      <c r="E172" s="332"/>
      <c r="F172" s="332"/>
      <c r="G172" s="332"/>
      <c r="H172" s="332"/>
      <c r="I172" s="102"/>
      <c r="J172" s="103"/>
      <c r="K172" s="104"/>
      <c r="L172" s="103"/>
      <c r="M172" s="102"/>
      <c r="N172" s="103"/>
      <c r="O172" s="102"/>
      <c r="P172" s="105"/>
      <c r="Q172" s="332"/>
      <c r="R172" s="106"/>
      <c r="S172" s="107"/>
      <c r="T172" s="107"/>
      <c r="U172" s="103"/>
      <c r="V172" s="107"/>
      <c r="W172" s="107"/>
      <c r="X172" s="107"/>
      <c r="Y172" s="108"/>
      <c r="Z172" s="109"/>
      <c r="AA172" s="103"/>
      <c r="AB172" s="109"/>
      <c r="AC172" s="103"/>
      <c r="AD172" s="109"/>
      <c r="AE172" s="107"/>
      <c r="AF172" s="332"/>
      <c r="AG172" s="332"/>
      <c r="AH172" s="110"/>
      <c r="AI172" s="110"/>
      <c r="AJ172" s="332"/>
      <c r="AK172" s="332"/>
    </row>
    <row r="173" spans="1:46" ht="15" x14ac:dyDescent="0.25">
      <c r="B173" s="314"/>
      <c r="C173" s="332"/>
      <c r="D173" s="332"/>
      <c r="E173" s="332"/>
      <c r="F173" s="332"/>
      <c r="G173" s="332"/>
      <c r="H173" s="332"/>
      <c r="I173" s="102"/>
      <c r="J173" s="103"/>
      <c r="K173" s="104"/>
      <c r="L173" s="103"/>
      <c r="M173" s="102"/>
      <c r="N173" s="103"/>
      <c r="O173" s="102"/>
      <c r="P173" s="105"/>
      <c r="Q173" s="332"/>
      <c r="R173" s="106"/>
      <c r="S173" s="107"/>
      <c r="T173" s="107"/>
      <c r="U173" s="103"/>
      <c r="V173" s="107"/>
      <c r="W173" s="107"/>
      <c r="X173" s="107"/>
      <c r="Y173" s="108"/>
      <c r="Z173" s="109"/>
      <c r="AA173" s="103"/>
      <c r="AB173" s="109"/>
      <c r="AC173" s="103"/>
      <c r="AD173" s="109"/>
      <c r="AE173" s="107"/>
      <c r="AF173" s="332"/>
      <c r="AG173" s="332"/>
      <c r="AH173" s="110"/>
      <c r="AI173" s="110"/>
      <c r="AJ173" s="332"/>
      <c r="AK173" s="332"/>
    </row>
    <row r="174" spans="1:46" ht="15" x14ac:dyDescent="0.25">
      <c r="B174" s="314"/>
      <c r="C174" s="332"/>
      <c r="D174" s="332"/>
      <c r="E174" s="332"/>
      <c r="F174" s="332"/>
      <c r="G174" s="332"/>
      <c r="H174" s="332"/>
      <c r="I174" s="102"/>
      <c r="J174" s="103"/>
      <c r="K174" s="104"/>
      <c r="L174" s="103"/>
      <c r="M174" s="102"/>
      <c r="N174" s="103"/>
      <c r="O174" s="102"/>
      <c r="P174" s="105"/>
      <c r="Q174" s="332"/>
      <c r="R174" s="106"/>
      <c r="S174" s="107"/>
      <c r="T174" s="107"/>
      <c r="U174" s="103"/>
      <c r="V174" s="107"/>
      <c r="W174" s="107"/>
      <c r="X174" s="107"/>
      <c r="Y174" s="108"/>
      <c r="Z174" s="109"/>
      <c r="AA174" s="103"/>
      <c r="AB174" s="109"/>
      <c r="AC174" s="103"/>
      <c r="AD174" s="109"/>
      <c r="AE174" s="107"/>
      <c r="AF174" s="332"/>
      <c r="AG174" s="332"/>
      <c r="AH174" s="110"/>
      <c r="AI174" s="110"/>
      <c r="AJ174" s="332"/>
      <c r="AK174" s="332"/>
    </row>
    <row r="175" spans="1:46" ht="15" x14ac:dyDescent="0.25">
      <c r="B175" s="314"/>
      <c r="C175" s="332"/>
      <c r="D175" s="332"/>
      <c r="E175" s="332"/>
      <c r="F175" s="332"/>
      <c r="G175" s="332"/>
      <c r="H175" s="332"/>
      <c r="I175" s="102"/>
      <c r="J175" s="103"/>
      <c r="K175" s="104"/>
      <c r="L175" s="103"/>
      <c r="M175" s="102"/>
      <c r="N175" s="103"/>
      <c r="O175" s="102"/>
      <c r="P175" s="105"/>
      <c r="Q175" s="332"/>
      <c r="R175" s="106"/>
      <c r="S175" s="107"/>
      <c r="T175" s="107"/>
      <c r="U175" s="103"/>
      <c r="V175" s="107"/>
      <c r="W175" s="107"/>
      <c r="X175" s="107"/>
      <c r="Y175" s="108"/>
      <c r="Z175" s="109"/>
      <c r="AA175" s="103"/>
      <c r="AB175" s="109"/>
      <c r="AC175" s="103"/>
      <c r="AD175" s="109"/>
      <c r="AE175" s="107"/>
      <c r="AF175" s="332"/>
      <c r="AG175" s="332"/>
      <c r="AH175" s="110"/>
      <c r="AI175" s="110"/>
      <c r="AJ175" s="332"/>
      <c r="AK175" s="332"/>
    </row>
  </sheetData>
  <mergeCells count="997">
    <mergeCell ref="A148:A150"/>
    <mergeCell ref="G148:G150"/>
    <mergeCell ref="H148:H150"/>
    <mergeCell ref="I148:I150"/>
    <mergeCell ref="J148:J150"/>
    <mergeCell ref="AJ148:AJ150"/>
    <mergeCell ref="AK148:AK150"/>
    <mergeCell ref="AE148:AE150"/>
    <mergeCell ref="B148:B150"/>
    <mergeCell ref="C148:C150"/>
    <mergeCell ref="D148:D150"/>
    <mergeCell ref="E148:E150"/>
    <mergeCell ref="F148:F150"/>
    <mergeCell ref="K148:K150"/>
    <mergeCell ref="L148:L150"/>
    <mergeCell ref="M148:M150"/>
    <mergeCell ref="N148:N150"/>
    <mergeCell ref="O148:O150"/>
    <mergeCell ref="J60:J65"/>
    <mergeCell ref="Q60:Q65"/>
    <mergeCell ref="P60:P65"/>
    <mergeCell ref="R60:R65"/>
    <mergeCell ref="S60:S65"/>
    <mergeCell ref="T60:T65"/>
    <mergeCell ref="AD60:AD65"/>
    <mergeCell ref="AF60:AF65"/>
    <mergeCell ref="AG60:AG65"/>
    <mergeCell ref="AE60:AE65"/>
    <mergeCell ref="K60:K65"/>
    <mergeCell ref="L60:L65"/>
    <mergeCell ref="M60:M65"/>
    <mergeCell ref="N60:N65"/>
    <mergeCell ref="O60:O65"/>
    <mergeCell ref="V60:V65"/>
    <mergeCell ref="W60:W65"/>
    <mergeCell ref="X60:X65"/>
    <mergeCell ref="U60:U65"/>
    <mergeCell ref="Y60:Y65"/>
    <mergeCell ref="Z60:Z65"/>
    <mergeCell ref="AA60:AA65"/>
    <mergeCell ref="AB60:AB65"/>
    <mergeCell ref="AC60:AC65"/>
    <mergeCell ref="AJ60:AJ65"/>
    <mergeCell ref="AK60:AK65"/>
    <mergeCell ref="AH60:AH65"/>
    <mergeCell ref="AI60:AI65"/>
    <mergeCell ref="A60:A65"/>
    <mergeCell ref="B60:B65"/>
    <mergeCell ref="C60:C65"/>
    <mergeCell ref="D60:D65"/>
    <mergeCell ref="E60:E65"/>
    <mergeCell ref="F60:F65"/>
    <mergeCell ref="G60:G65"/>
    <mergeCell ref="H60:H65"/>
    <mergeCell ref="I60:I65"/>
    <mergeCell ref="J151:J152"/>
    <mergeCell ref="K151:K152"/>
    <mergeCell ref="L151:L152"/>
    <mergeCell ref="M151:M152"/>
    <mergeCell ref="N151:N152"/>
    <mergeCell ref="O151:O152"/>
    <mergeCell ref="AJ151:AJ152"/>
    <mergeCell ref="AK151:AK152"/>
    <mergeCell ref="A157:A159"/>
    <mergeCell ref="B151:B152"/>
    <mergeCell ref="C151:C152"/>
    <mergeCell ref="D151:D152"/>
    <mergeCell ref="E151:E152"/>
    <mergeCell ref="F151:F152"/>
    <mergeCell ref="G151:G152"/>
    <mergeCell ref="H151:H152"/>
    <mergeCell ref="I151:I152"/>
    <mergeCell ref="C153:C156"/>
    <mergeCell ref="D153:D156"/>
    <mergeCell ref="E153:E156"/>
    <mergeCell ref="F153:F156"/>
    <mergeCell ref="G153:G156"/>
    <mergeCell ref="H153:H156"/>
    <mergeCell ref="I153:I156"/>
    <mergeCell ref="A151:A152"/>
    <mergeCell ref="A153:A156"/>
    <mergeCell ref="AI157:AI159"/>
    <mergeCell ref="J153:J156"/>
    <mergeCell ref="K153:K156"/>
    <mergeCell ref="L153:L156"/>
    <mergeCell ref="M153:M156"/>
    <mergeCell ref="N153:N156"/>
    <mergeCell ref="O153:O156"/>
    <mergeCell ref="AE153:AE156"/>
    <mergeCell ref="AF153:AF156"/>
    <mergeCell ref="AG153:AG159"/>
    <mergeCell ref="AD115:AD119"/>
    <mergeCell ref="AJ124:AJ129"/>
    <mergeCell ref="AE151:AE152"/>
    <mergeCell ref="AD11:AD15"/>
    <mergeCell ref="AF10:AF15"/>
    <mergeCell ref="AG10:AG15"/>
    <mergeCell ref="AH10:AH15"/>
    <mergeCell ref="AI10:AI15"/>
    <mergeCell ref="AF43:AF45"/>
    <mergeCell ref="AG43:AG45"/>
    <mergeCell ref="AH43:AH45"/>
    <mergeCell ref="AI43:AI45"/>
    <mergeCell ref="AF37:AF42"/>
    <mergeCell ref="AG37:AG42"/>
    <mergeCell ref="AH37:AH42"/>
    <mergeCell ref="AI37:AI42"/>
    <mergeCell ref="AQ162:AQ163"/>
    <mergeCell ref="AR162:AR163"/>
    <mergeCell ref="AS162:AS163"/>
    <mergeCell ref="AT162:AT163"/>
    <mergeCell ref="AK162:AK164"/>
    <mergeCell ref="AL162:AL163"/>
    <mergeCell ref="AO162:AO163"/>
    <mergeCell ref="AP162:AP163"/>
    <mergeCell ref="AH153:AH159"/>
    <mergeCell ref="AI153:AI156"/>
    <mergeCell ref="G157:G159"/>
    <mergeCell ref="H157:H159"/>
    <mergeCell ref="I157:I159"/>
    <mergeCell ref="J157:J159"/>
    <mergeCell ref="K157:K159"/>
    <mergeCell ref="L157:L159"/>
    <mergeCell ref="M157:M159"/>
    <mergeCell ref="N157:N159"/>
    <mergeCell ref="O157:O159"/>
    <mergeCell ref="J124:J129"/>
    <mergeCell ref="K124:K129"/>
    <mergeCell ref="L124:L129"/>
    <mergeCell ref="M124:M129"/>
    <mergeCell ref="N124:N129"/>
    <mergeCell ref="O124:O129"/>
    <mergeCell ref="Q131:Q136"/>
    <mergeCell ref="AD124:AD129"/>
    <mergeCell ref="AC124:AC129"/>
    <mergeCell ref="AF124:AF129"/>
    <mergeCell ref="AG124:AG129"/>
    <mergeCell ref="AI124:AI129"/>
    <mergeCell ref="AH124:AH129"/>
    <mergeCell ref="S124:S129"/>
    <mergeCell ref="T124:T129"/>
    <mergeCell ref="U124:U129"/>
    <mergeCell ref="Y124:Y129"/>
    <mergeCell ref="V124:V129"/>
    <mergeCell ref="W124:W129"/>
    <mergeCell ref="X124:X129"/>
    <mergeCell ref="AE124:AE129"/>
    <mergeCell ref="Z124:Z129"/>
    <mergeCell ref="AA124:AA129"/>
    <mergeCell ref="J121:J122"/>
    <mergeCell ref="K121:K122"/>
    <mergeCell ref="L121:L122"/>
    <mergeCell ref="M121:M122"/>
    <mergeCell ref="N121:N122"/>
    <mergeCell ref="O121:O122"/>
    <mergeCell ref="AE121:AE122"/>
    <mergeCell ref="AF121:AF122"/>
    <mergeCell ref="AG121:AG122"/>
    <mergeCell ref="A121:A122"/>
    <mergeCell ref="B121:B122"/>
    <mergeCell ref="C121:C122"/>
    <mergeCell ref="D121:D122"/>
    <mergeCell ref="E121:E122"/>
    <mergeCell ref="F121:F122"/>
    <mergeCell ref="G121:G122"/>
    <mergeCell ref="H121:H122"/>
    <mergeCell ref="I121:I122"/>
    <mergeCell ref="A124:A129"/>
    <mergeCell ref="B124:B129"/>
    <mergeCell ref="C124:C129"/>
    <mergeCell ref="D124:D129"/>
    <mergeCell ref="E124:E129"/>
    <mergeCell ref="F124:F129"/>
    <mergeCell ref="G124:G129"/>
    <mergeCell ref="H124:H129"/>
    <mergeCell ref="I124:I129"/>
    <mergeCell ref="P124:P129"/>
    <mergeCell ref="Q124:Q129"/>
    <mergeCell ref="R124:R129"/>
    <mergeCell ref="T115:T119"/>
    <mergeCell ref="S115:S119"/>
    <mergeCell ref="R115:R119"/>
    <mergeCell ref="Q115:Q119"/>
    <mergeCell ref="P115:P119"/>
    <mergeCell ref="AC115:AC119"/>
    <mergeCell ref="AB115:AB119"/>
    <mergeCell ref="AA115:AA119"/>
    <mergeCell ref="Z115:Z119"/>
    <mergeCell ref="Y115:Y119"/>
    <mergeCell ref="X115:X119"/>
    <mergeCell ref="W115:W119"/>
    <mergeCell ref="V115:V119"/>
    <mergeCell ref="U115:U119"/>
    <mergeCell ref="AB124:AB129"/>
    <mergeCell ref="AF108:AF113"/>
    <mergeCell ref="AG108:AG113"/>
    <mergeCell ref="AH108:AH113"/>
    <mergeCell ref="AI108:AI113"/>
    <mergeCell ref="AI114:AI119"/>
    <mergeCell ref="AH114:AH119"/>
    <mergeCell ref="AG114:AG119"/>
    <mergeCell ref="AF114:AF119"/>
    <mergeCell ref="AK124:AK129"/>
    <mergeCell ref="AH121:AH122"/>
    <mergeCell ref="AI121:AI122"/>
    <mergeCell ref="AJ121:AJ122"/>
    <mergeCell ref="AK121:AK122"/>
    <mergeCell ref="AI90:AI95"/>
    <mergeCell ref="W103:W107"/>
    <mergeCell ref="X103:X107"/>
    <mergeCell ref="U103:U107"/>
    <mergeCell ref="Y103:Y107"/>
    <mergeCell ref="Z103:Z107"/>
    <mergeCell ref="AA103:AA107"/>
    <mergeCell ref="AB103:AB107"/>
    <mergeCell ref="AC103:AC107"/>
    <mergeCell ref="AD103:AD107"/>
    <mergeCell ref="AF102:AF107"/>
    <mergeCell ref="AG102:AG107"/>
    <mergeCell ref="Y90:Y95"/>
    <mergeCell ref="Z90:Z95"/>
    <mergeCell ref="AB90:AB95"/>
    <mergeCell ref="AD90:AD95"/>
    <mergeCell ref="AA90:AA95"/>
    <mergeCell ref="AC90:AC95"/>
    <mergeCell ref="AF90:AF95"/>
    <mergeCell ref="AG90:AG95"/>
    <mergeCell ref="AH90:AH95"/>
    <mergeCell ref="I1:AK1"/>
    <mergeCell ref="I2:AK2"/>
    <mergeCell ref="AH3:AK3"/>
    <mergeCell ref="Q90:Q95"/>
    <mergeCell ref="B157:B159"/>
    <mergeCell ref="C157:C159"/>
    <mergeCell ref="D157:D159"/>
    <mergeCell ref="E157:E159"/>
    <mergeCell ref="F157:F159"/>
    <mergeCell ref="AE157:AE159"/>
    <mergeCell ref="AF157:AF159"/>
    <mergeCell ref="B153:B156"/>
    <mergeCell ref="M96:M101"/>
    <mergeCell ref="N96:N101"/>
    <mergeCell ref="O96:O101"/>
    <mergeCell ref="AE96:AE101"/>
    <mergeCell ref="AJ96:AJ101"/>
    <mergeCell ref="AJ102:AJ107"/>
    <mergeCell ref="P90:P95"/>
    <mergeCell ref="R90:R95"/>
    <mergeCell ref="S90:S95"/>
    <mergeCell ref="V90:V95"/>
    <mergeCell ref="W90:W95"/>
    <mergeCell ref="X90:X95"/>
    <mergeCell ref="T90:T95"/>
    <mergeCell ref="U90:U95"/>
    <mergeCell ref="O108:O113"/>
    <mergeCell ref="AE108:AE113"/>
    <mergeCell ref="A72:A77"/>
    <mergeCell ref="A66:A71"/>
    <mergeCell ref="X66:X71"/>
    <mergeCell ref="V72:V77"/>
    <mergeCell ref="W72:W77"/>
    <mergeCell ref="X72:X77"/>
    <mergeCell ref="K66:K71"/>
    <mergeCell ref="A84:A89"/>
    <mergeCell ref="P55:P59"/>
    <mergeCell ref="Q55:Q59"/>
    <mergeCell ref="R55:R59"/>
    <mergeCell ref="AA55:AA59"/>
    <mergeCell ref="AB55:AB59"/>
    <mergeCell ref="AC55:AC59"/>
    <mergeCell ref="AD55:AD59"/>
    <mergeCell ref="U55:U59"/>
    <mergeCell ref="V55:V59"/>
    <mergeCell ref="W55:W59"/>
    <mergeCell ref="X55:X59"/>
    <mergeCell ref="Y55:Y59"/>
    <mergeCell ref="Z55:Z59"/>
    <mergeCell ref="S55:S59"/>
    <mergeCell ref="T55:T59"/>
    <mergeCell ref="AH54:AH59"/>
    <mergeCell ref="AI54:AI59"/>
    <mergeCell ref="AJ54:AJ59"/>
    <mergeCell ref="AK54:AK59"/>
    <mergeCell ref="A54:A59"/>
    <mergeCell ref="B54:B59"/>
    <mergeCell ref="C54:C59"/>
    <mergeCell ref="D54:D59"/>
    <mergeCell ref="E54:E59"/>
    <mergeCell ref="F54:F59"/>
    <mergeCell ref="G54:G59"/>
    <mergeCell ref="O54:O59"/>
    <mergeCell ref="AE54:AE59"/>
    <mergeCell ref="AF54:AF59"/>
    <mergeCell ref="AG54:AG59"/>
    <mergeCell ref="N54:N59"/>
    <mergeCell ref="H54:H59"/>
    <mergeCell ref="I54:I59"/>
    <mergeCell ref="J54:J59"/>
    <mergeCell ref="K54:K59"/>
    <mergeCell ref="L54:L59"/>
    <mergeCell ref="M54:M59"/>
    <mergeCell ref="M46:M47"/>
    <mergeCell ref="P48:P53"/>
    <mergeCell ref="Q48:Q53"/>
    <mergeCell ref="R48:R53"/>
    <mergeCell ref="S48:S53"/>
    <mergeCell ref="AF48:AF53"/>
    <mergeCell ref="AG48:AG53"/>
    <mergeCell ref="AH48:AH53"/>
    <mergeCell ref="AI48:AI53"/>
    <mergeCell ref="Z48:Z53"/>
    <mergeCell ref="AA48:AA53"/>
    <mergeCell ref="AB48:AB53"/>
    <mergeCell ref="AC48:AC53"/>
    <mergeCell ref="AD48:AD53"/>
    <mergeCell ref="AE48:AE53"/>
    <mergeCell ref="M48:M53"/>
    <mergeCell ref="N48:N53"/>
    <mergeCell ref="O48:O53"/>
    <mergeCell ref="T48:T53"/>
    <mergeCell ref="AF46:AF47"/>
    <mergeCell ref="AG46:AG47"/>
    <mergeCell ref="AH46:AH47"/>
    <mergeCell ref="AI46:AI47"/>
    <mergeCell ref="B48:B53"/>
    <mergeCell ref="C48:C53"/>
    <mergeCell ref="D48:D53"/>
    <mergeCell ref="E48:E53"/>
    <mergeCell ref="H46:H47"/>
    <mergeCell ref="I46:I47"/>
    <mergeCell ref="J46:J47"/>
    <mergeCell ref="K46:K47"/>
    <mergeCell ref="L46:L47"/>
    <mergeCell ref="H48:H53"/>
    <mergeCell ref="I48:I53"/>
    <mergeCell ref="J48:J53"/>
    <mergeCell ref="K48:K53"/>
    <mergeCell ref="L48:L53"/>
    <mergeCell ref="F48:F53"/>
    <mergeCell ref="G48:G53"/>
    <mergeCell ref="AJ43:AJ47"/>
    <mergeCell ref="AK43:AK45"/>
    <mergeCell ref="N46:N47"/>
    <mergeCell ref="O46:O47"/>
    <mergeCell ref="AE46:AE47"/>
    <mergeCell ref="AK46:AK47"/>
    <mergeCell ref="V48:V53"/>
    <mergeCell ref="W48:W53"/>
    <mergeCell ref="X48:X53"/>
    <mergeCell ref="Y48:Y53"/>
    <mergeCell ref="U48:U53"/>
    <mergeCell ref="AJ48:AJ53"/>
    <mergeCell ref="AK48:AK53"/>
    <mergeCell ref="H43:H45"/>
    <mergeCell ref="AE37:AE42"/>
    <mergeCell ref="I43:I45"/>
    <mergeCell ref="J43:J45"/>
    <mergeCell ref="K43:K45"/>
    <mergeCell ref="L43:L45"/>
    <mergeCell ref="R37:R42"/>
    <mergeCell ref="S37:S42"/>
    <mergeCell ref="T37:T42"/>
    <mergeCell ref="V37:V42"/>
    <mergeCell ref="W37:W42"/>
    <mergeCell ref="X37:X42"/>
    <mergeCell ref="U37:U42"/>
    <mergeCell ref="Y37:Y42"/>
    <mergeCell ref="M43:M45"/>
    <mergeCell ref="N43:N45"/>
    <mergeCell ref="O43:O45"/>
    <mergeCell ref="AE43:AE45"/>
    <mergeCell ref="Z37:Z42"/>
    <mergeCell ref="AB37:AB42"/>
    <mergeCell ref="AD37:AD42"/>
    <mergeCell ref="AA37:AA42"/>
    <mergeCell ref="AC37:AC42"/>
    <mergeCell ref="AJ37:AJ42"/>
    <mergeCell ref="AK37:AK42"/>
    <mergeCell ref="L37:L42"/>
    <mergeCell ref="M37:M42"/>
    <mergeCell ref="N37:N42"/>
    <mergeCell ref="O37:O42"/>
    <mergeCell ref="G31:G36"/>
    <mergeCell ref="H31:H36"/>
    <mergeCell ref="I31:I36"/>
    <mergeCell ref="J31:J36"/>
    <mergeCell ref="K31:K36"/>
    <mergeCell ref="L31:L36"/>
    <mergeCell ref="H37:H42"/>
    <mergeCell ref="I37:I42"/>
    <mergeCell ref="J37:J42"/>
    <mergeCell ref="K37:K42"/>
    <mergeCell ref="O31:O36"/>
    <mergeCell ref="AE31:AE36"/>
    <mergeCell ref="AJ31:AJ36"/>
    <mergeCell ref="AK31:AK36"/>
    <mergeCell ref="M31:M36"/>
    <mergeCell ref="N31:N36"/>
    <mergeCell ref="Q37:Q42"/>
    <mergeCell ref="P37:P42"/>
    <mergeCell ref="H22:H27"/>
    <mergeCell ref="O22:O27"/>
    <mergeCell ref="A31:A36"/>
    <mergeCell ref="B31:B36"/>
    <mergeCell ref="A37:A42"/>
    <mergeCell ref="B37:B42"/>
    <mergeCell ref="C37:C42"/>
    <mergeCell ref="D37:D42"/>
    <mergeCell ref="E37:E42"/>
    <mergeCell ref="F37:F42"/>
    <mergeCell ref="G37:G42"/>
    <mergeCell ref="C31:C36"/>
    <mergeCell ref="D31:D36"/>
    <mergeCell ref="E31:E36"/>
    <mergeCell ref="F31:F36"/>
    <mergeCell ref="A22:A27"/>
    <mergeCell ref="B22:B27"/>
    <mergeCell ref="C22:C27"/>
    <mergeCell ref="D22:D27"/>
    <mergeCell ref="E22:E27"/>
    <mergeCell ref="F22:F27"/>
    <mergeCell ref="G22:G27"/>
    <mergeCell ref="I22:I27"/>
    <mergeCell ref="J22:J27"/>
    <mergeCell ref="A43:A45"/>
    <mergeCell ref="B43:B45"/>
    <mergeCell ref="C43:C45"/>
    <mergeCell ref="D43:D45"/>
    <mergeCell ref="E43:E45"/>
    <mergeCell ref="F43:F45"/>
    <mergeCell ref="G43:G45"/>
    <mergeCell ref="A46:A47"/>
    <mergeCell ref="B46:B47"/>
    <mergeCell ref="C46:C47"/>
    <mergeCell ref="D46:D47"/>
    <mergeCell ref="E46:E47"/>
    <mergeCell ref="F46:F47"/>
    <mergeCell ref="G46:G47"/>
    <mergeCell ref="A48:A53"/>
    <mergeCell ref="AK22:AK27"/>
    <mergeCell ref="P22:P27"/>
    <mergeCell ref="Q22:Q27"/>
    <mergeCell ref="R22:R27"/>
    <mergeCell ref="S22:S27"/>
    <mergeCell ref="AG22:AG27"/>
    <mergeCell ref="AH22:AH27"/>
    <mergeCell ref="AI22:AI27"/>
    <mergeCell ref="AB22:AB27"/>
    <mergeCell ref="AC22:AC27"/>
    <mergeCell ref="AD22:AD27"/>
    <mergeCell ref="AF22:AF27"/>
    <mergeCell ref="Z22:Z27"/>
    <mergeCell ref="AA22:AA27"/>
    <mergeCell ref="T22:T27"/>
    <mergeCell ref="U22:U27"/>
    <mergeCell ref="V22:V27"/>
    <mergeCell ref="W22:W27"/>
    <mergeCell ref="X22:X27"/>
    <mergeCell ref="Y22:Y27"/>
    <mergeCell ref="AJ28:AJ30"/>
    <mergeCell ref="AK28:AK30"/>
    <mergeCell ref="Q31:Q36"/>
    <mergeCell ref="K22:K27"/>
    <mergeCell ref="L22:L27"/>
    <mergeCell ref="M22:M27"/>
    <mergeCell ref="N22:N27"/>
    <mergeCell ref="AE22:AE27"/>
    <mergeCell ref="AJ22:AJ27"/>
    <mergeCell ref="P17:P21"/>
    <mergeCell ref="Q17:Q21"/>
    <mergeCell ref="R17:R21"/>
    <mergeCell ref="S17:S21"/>
    <mergeCell ref="T17:T21"/>
    <mergeCell ref="V17:V21"/>
    <mergeCell ref="W17:W21"/>
    <mergeCell ref="X17:X21"/>
    <mergeCell ref="U17:U21"/>
    <mergeCell ref="Y17:Y21"/>
    <mergeCell ref="Z17:Z21"/>
    <mergeCell ref="AA17:AA21"/>
    <mergeCell ref="AB17:AB21"/>
    <mergeCell ref="AC17:AC21"/>
    <mergeCell ref="AD17:AD21"/>
    <mergeCell ref="AF16:AF21"/>
    <mergeCell ref="I16:I21"/>
    <mergeCell ref="J16:J21"/>
    <mergeCell ref="AK16:AK21"/>
    <mergeCell ref="L16:L21"/>
    <mergeCell ref="M16:M21"/>
    <mergeCell ref="N16:N21"/>
    <mergeCell ref="O16:O21"/>
    <mergeCell ref="AE16:AE21"/>
    <mergeCell ref="AJ16:AJ21"/>
    <mergeCell ref="K16:K21"/>
    <mergeCell ref="AG16:AG21"/>
    <mergeCell ref="AH16:AH21"/>
    <mergeCell ref="AI16:AI21"/>
    <mergeCell ref="O10:O15"/>
    <mergeCell ref="AE10:AE15"/>
    <mergeCell ref="AJ10:AJ15"/>
    <mergeCell ref="AK10:AK15"/>
    <mergeCell ref="I10:I15"/>
    <mergeCell ref="J10:J15"/>
    <mergeCell ref="K10:K15"/>
    <mergeCell ref="L10:L15"/>
    <mergeCell ref="M10:M15"/>
    <mergeCell ref="N10:N15"/>
    <mergeCell ref="P11:P15"/>
    <mergeCell ref="Q11:Q15"/>
    <mergeCell ref="R11:R15"/>
    <mergeCell ref="S11:S15"/>
    <mergeCell ref="T11:T15"/>
    <mergeCell ref="U11:U15"/>
    <mergeCell ref="V11:V15"/>
    <mergeCell ref="W11:W15"/>
    <mergeCell ref="X11:X15"/>
    <mergeCell ref="Y11:Y15"/>
    <mergeCell ref="Z11:Z15"/>
    <mergeCell ref="AA11:AA15"/>
    <mergeCell ref="AB11:AB15"/>
    <mergeCell ref="AC11:AC15"/>
    <mergeCell ref="P6:P9"/>
    <mergeCell ref="W7:W9"/>
    <mergeCell ref="V7:V9"/>
    <mergeCell ref="A6:A9"/>
    <mergeCell ref="B6:B9"/>
    <mergeCell ref="C6:C9"/>
    <mergeCell ref="D6:E8"/>
    <mergeCell ref="F6:F8"/>
    <mergeCell ref="G6:G9"/>
    <mergeCell ref="H6:H9"/>
    <mergeCell ref="J6:J9"/>
    <mergeCell ref="K6:K9"/>
    <mergeCell ref="L6:L9"/>
    <mergeCell ref="M6:M9"/>
    <mergeCell ref="N6:N9"/>
    <mergeCell ref="O6:O9"/>
    <mergeCell ref="Q6:Q9"/>
    <mergeCell ref="R6:R9"/>
    <mergeCell ref="I6:I9"/>
    <mergeCell ref="P5:X5"/>
    <mergeCell ref="Y5:AE5"/>
    <mergeCell ref="AF5:AI5"/>
    <mergeCell ref="AJ5:AK6"/>
    <mergeCell ref="AF6:AF9"/>
    <mergeCell ref="AG6:AG9"/>
    <mergeCell ref="AH6:AH9"/>
    <mergeCell ref="AI6:AI7"/>
    <mergeCell ref="S6:X6"/>
    <mergeCell ref="Y6:Y9"/>
    <mergeCell ref="Z6:Z9"/>
    <mergeCell ref="AA6:AA9"/>
    <mergeCell ref="AB6:AB9"/>
    <mergeCell ref="AC6:AC9"/>
    <mergeCell ref="S7:S9"/>
    <mergeCell ref="T7:T9"/>
    <mergeCell ref="U7:U9"/>
    <mergeCell ref="AI8:AI9"/>
    <mergeCell ref="X7:X9"/>
    <mergeCell ref="AJ7:AJ9"/>
    <mergeCell ref="AK7:AK9"/>
    <mergeCell ref="AD6:AD9"/>
    <mergeCell ref="AE6:AE9"/>
    <mergeCell ref="A90:A95"/>
    <mergeCell ref="A1:H3"/>
    <mergeCell ref="I3:AG3"/>
    <mergeCell ref="A4:AK4"/>
    <mergeCell ref="A78:A83"/>
    <mergeCell ref="B90:B95"/>
    <mergeCell ref="C90:C95"/>
    <mergeCell ref="D90:D95"/>
    <mergeCell ref="E90:E95"/>
    <mergeCell ref="F90:F95"/>
    <mergeCell ref="G90:G95"/>
    <mergeCell ref="H90:H95"/>
    <mergeCell ref="I90:I95"/>
    <mergeCell ref="J90:J95"/>
    <mergeCell ref="K90:K95"/>
    <mergeCell ref="L90:L95"/>
    <mergeCell ref="M90:M95"/>
    <mergeCell ref="N90:N95"/>
    <mergeCell ref="O90:O95"/>
    <mergeCell ref="AE90:AE95"/>
    <mergeCell ref="AJ90:AJ95"/>
    <mergeCell ref="AK90:AK95"/>
    <mergeCell ref="A5:H5"/>
    <mergeCell ref="I5:O5"/>
    <mergeCell ref="A10:A15"/>
    <mergeCell ref="B10:B15"/>
    <mergeCell ref="C10:C15"/>
    <mergeCell ref="D10:D15"/>
    <mergeCell ref="E10:E15"/>
    <mergeCell ref="F10:F15"/>
    <mergeCell ref="G10:G15"/>
    <mergeCell ref="H10:H15"/>
    <mergeCell ref="A16:A21"/>
    <mergeCell ref="B16:B21"/>
    <mergeCell ref="C16:C21"/>
    <mergeCell ref="D16:D21"/>
    <mergeCell ref="E16:E21"/>
    <mergeCell ref="F16:F21"/>
    <mergeCell ref="G16:G21"/>
    <mergeCell ref="H16:H21"/>
    <mergeCell ref="AK96:AK101"/>
    <mergeCell ref="P97:P101"/>
    <mergeCell ref="Q97:Q101"/>
    <mergeCell ref="R97:R101"/>
    <mergeCell ref="S97:S101"/>
    <mergeCell ref="T97:T101"/>
    <mergeCell ref="U97:U101"/>
    <mergeCell ref="V97:V101"/>
    <mergeCell ref="W97:W101"/>
    <mergeCell ref="X97:X101"/>
    <mergeCell ref="Y97:Y101"/>
    <mergeCell ref="Z97:Z101"/>
    <mergeCell ref="AA97:AA101"/>
    <mergeCell ref="AB97:AB101"/>
    <mergeCell ref="AC97:AC101"/>
    <mergeCell ref="AD97:AD101"/>
    <mergeCell ref="AF96:AF101"/>
    <mergeCell ref="AG96:AG101"/>
    <mergeCell ref="AH96:AH101"/>
    <mergeCell ref="AI96:AI101"/>
    <mergeCell ref="AK102:AK107"/>
    <mergeCell ref="B102:B107"/>
    <mergeCell ref="C102:C107"/>
    <mergeCell ref="D102:D107"/>
    <mergeCell ref="E102:E107"/>
    <mergeCell ref="F102:F107"/>
    <mergeCell ref="G102:G107"/>
    <mergeCell ref="H102:H107"/>
    <mergeCell ref="I102:I107"/>
    <mergeCell ref="AI102:AI107"/>
    <mergeCell ref="AH102:AH107"/>
    <mergeCell ref="J102:J107"/>
    <mergeCell ref="K102:K107"/>
    <mergeCell ref="L102:L107"/>
    <mergeCell ref="M102:M107"/>
    <mergeCell ref="N102:N107"/>
    <mergeCell ref="O102:O107"/>
    <mergeCell ref="AE102:AE107"/>
    <mergeCell ref="P103:P107"/>
    <mergeCell ref="Q103:Q107"/>
    <mergeCell ref="R103:R107"/>
    <mergeCell ref="S103:S107"/>
    <mergeCell ref="T103:T107"/>
    <mergeCell ref="V103:V107"/>
    <mergeCell ref="P108:P113"/>
    <mergeCell ref="Q108:Q113"/>
    <mergeCell ref="R108:R113"/>
    <mergeCell ref="S108:S113"/>
    <mergeCell ref="V108:V113"/>
    <mergeCell ref="W108:W113"/>
    <mergeCell ref="X108:X113"/>
    <mergeCell ref="T108:T113"/>
    <mergeCell ref="U108:U113"/>
    <mergeCell ref="Y108:Y113"/>
    <mergeCell ref="Z108:Z113"/>
    <mergeCell ref="AA108:AA113"/>
    <mergeCell ref="AB108:AB113"/>
    <mergeCell ref="AC108:AC113"/>
    <mergeCell ref="AD108:AD113"/>
    <mergeCell ref="AK108:AK113"/>
    <mergeCell ref="C114:C119"/>
    <mergeCell ref="D114:D119"/>
    <mergeCell ref="E114:E119"/>
    <mergeCell ref="F114:F119"/>
    <mergeCell ref="G114:G119"/>
    <mergeCell ref="H114:H119"/>
    <mergeCell ref="I114:I119"/>
    <mergeCell ref="J114:J119"/>
    <mergeCell ref="K114:K119"/>
    <mergeCell ref="L114:L119"/>
    <mergeCell ref="M114:M119"/>
    <mergeCell ref="N114:N119"/>
    <mergeCell ref="O114:O119"/>
    <mergeCell ref="AE114:AE119"/>
    <mergeCell ref="AJ114:AJ119"/>
    <mergeCell ref="AK114:AK119"/>
    <mergeCell ref="H108:H113"/>
    <mergeCell ref="I108:I113"/>
    <mergeCell ref="J108:J113"/>
    <mergeCell ref="K108:K113"/>
    <mergeCell ref="L108:L113"/>
    <mergeCell ref="M108:M113"/>
    <mergeCell ref="N108:N113"/>
    <mergeCell ref="A96:A101"/>
    <mergeCell ref="B108:B113"/>
    <mergeCell ref="C108:C113"/>
    <mergeCell ref="D108:D113"/>
    <mergeCell ref="E108:E113"/>
    <mergeCell ref="F108:F113"/>
    <mergeCell ref="G108:G113"/>
    <mergeCell ref="B96:B101"/>
    <mergeCell ref="C96:C101"/>
    <mergeCell ref="D96:D101"/>
    <mergeCell ref="E96:E101"/>
    <mergeCell ref="F96:F101"/>
    <mergeCell ref="G96:G101"/>
    <mergeCell ref="H96:H101"/>
    <mergeCell ref="I96:I101"/>
    <mergeCell ref="J96:J101"/>
    <mergeCell ref="K96:K101"/>
    <mergeCell ref="L96:L101"/>
    <mergeCell ref="B114:B119"/>
    <mergeCell ref="A102:A107"/>
    <mergeCell ref="AJ108:AJ113"/>
    <mergeCell ref="A108:A113"/>
    <mergeCell ref="A114:A119"/>
    <mergeCell ref="AG131:AG136"/>
    <mergeCell ref="AH131:AH136"/>
    <mergeCell ref="AI131:AI136"/>
    <mergeCell ref="R131:R136"/>
    <mergeCell ref="S131:S136"/>
    <mergeCell ref="T131:T136"/>
    <mergeCell ref="U131:U136"/>
    <mergeCell ref="V131:V136"/>
    <mergeCell ref="W131:W136"/>
    <mergeCell ref="X131:X136"/>
    <mergeCell ref="Y131:Y136"/>
    <mergeCell ref="Z131:Z136"/>
    <mergeCell ref="AJ131:AJ136"/>
    <mergeCell ref="K131:K136"/>
    <mergeCell ref="L131:L136"/>
    <mergeCell ref="M131:M136"/>
    <mergeCell ref="N131:N136"/>
    <mergeCell ref="O131:O136"/>
    <mergeCell ref="P131:P136"/>
    <mergeCell ref="AK131:AK136"/>
    <mergeCell ref="B137:B142"/>
    <mergeCell ref="C137:C142"/>
    <mergeCell ref="D137:D142"/>
    <mergeCell ref="E137:E142"/>
    <mergeCell ref="F137:F142"/>
    <mergeCell ref="G137:G142"/>
    <mergeCell ref="H137:H142"/>
    <mergeCell ref="I137:I142"/>
    <mergeCell ref="J137:J142"/>
    <mergeCell ref="K137:K142"/>
    <mergeCell ref="L137:L142"/>
    <mergeCell ref="M137:M142"/>
    <mergeCell ref="N137:N142"/>
    <mergeCell ref="O137:O142"/>
    <mergeCell ref="P137:P142"/>
    <mergeCell ref="Q137:Q142"/>
    <mergeCell ref="R137:R142"/>
    <mergeCell ref="S137:S142"/>
    <mergeCell ref="T137:T142"/>
    <mergeCell ref="U137:U142"/>
    <mergeCell ref="V137:V142"/>
    <mergeCell ref="AG137:AG142"/>
    <mergeCell ref="AH137:AH142"/>
    <mergeCell ref="AJ137:AJ142"/>
    <mergeCell ref="AK137:AK142"/>
    <mergeCell ref="W137:W142"/>
    <mergeCell ref="X137:X142"/>
    <mergeCell ref="Y137:Y142"/>
    <mergeCell ref="Z137:Z142"/>
    <mergeCell ref="AA137:AA142"/>
    <mergeCell ref="AB137:AB142"/>
    <mergeCell ref="AC137:AC142"/>
    <mergeCell ref="AD137:AD142"/>
    <mergeCell ref="AE137:AE142"/>
    <mergeCell ref="AF137:AF142"/>
    <mergeCell ref="C131:C136"/>
    <mergeCell ref="D131:D136"/>
    <mergeCell ref="E131:E136"/>
    <mergeCell ref="F131:F136"/>
    <mergeCell ref="G131:G136"/>
    <mergeCell ref="H131:H136"/>
    <mergeCell ref="I131:I136"/>
    <mergeCell ref="AA131:AA136"/>
    <mergeCell ref="AI137:AI142"/>
    <mergeCell ref="A131:A136"/>
    <mergeCell ref="A137:A142"/>
    <mergeCell ref="A146:A147"/>
    <mergeCell ref="A162:A163"/>
    <mergeCell ref="AJ146:AJ147"/>
    <mergeCell ref="O162:O163"/>
    <mergeCell ref="AE162:AE163"/>
    <mergeCell ref="AJ162:AJ164"/>
    <mergeCell ref="AB131:AB136"/>
    <mergeCell ref="AC131:AC136"/>
    <mergeCell ref="AD131:AD136"/>
    <mergeCell ref="AE131:AE136"/>
    <mergeCell ref="AF131:AF136"/>
    <mergeCell ref="B146:B147"/>
    <mergeCell ref="C146:C147"/>
    <mergeCell ref="D146:D147"/>
    <mergeCell ref="E146:E147"/>
    <mergeCell ref="F146:F147"/>
    <mergeCell ref="J131:J136"/>
    <mergeCell ref="B131:B136"/>
    <mergeCell ref="AK146:AK147"/>
    <mergeCell ref="G146:G147"/>
    <mergeCell ref="H146:H147"/>
    <mergeCell ref="I146:I147"/>
    <mergeCell ref="J146:J147"/>
    <mergeCell ref="K146:K147"/>
    <mergeCell ref="B162:B163"/>
    <mergeCell ref="C162:C163"/>
    <mergeCell ref="D162:D163"/>
    <mergeCell ref="E162:E163"/>
    <mergeCell ref="F162:F163"/>
    <mergeCell ref="G162:G163"/>
    <mergeCell ref="H162:H163"/>
    <mergeCell ref="I162:I163"/>
    <mergeCell ref="AE146:AE147"/>
    <mergeCell ref="L146:L147"/>
    <mergeCell ref="M146:M147"/>
    <mergeCell ref="N146:N147"/>
    <mergeCell ref="O146:O147"/>
    <mergeCell ref="J162:J163"/>
    <mergeCell ref="K162:K163"/>
    <mergeCell ref="L162:L163"/>
    <mergeCell ref="M162:M163"/>
    <mergeCell ref="N162:N163"/>
    <mergeCell ref="AF162:AF163"/>
    <mergeCell ref="AG162:AG163"/>
    <mergeCell ref="AH162:AH163"/>
    <mergeCell ref="AI162:AI163"/>
    <mergeCell ref="A28:A30"/>
    <mergeCell ref="B28:B30"/>
    <mergeCell ref="C28:C30"/>
    <mergeCell ref="D28:D30"/>
    <mergeCell ref="E28:E30"/>
    <mergeCell ref="F28:F30"/>
    <mergeCell ref="G28:G30"/>
    <mergeCell ref="H28:H30"/>
    <mergeCell ref="I28:I30"/>
    <mergeCell ref="J28:J30"/>
    <mergeCell ref="K28:K30"/>
    <mergeCell ref="L28:L30"/>
    <mergeCell ref="M28:M30"/>
    <mergeCell ref="O28:O30"/>
    <mergeCell ref="AE28:AE30"/>
    <mergeCell ref="AF28:AF30"/>
    <mergeCell ref="AG28:AG30"/>
    <mergeCell ref="AH28:AH30"/>
    <mergeCell ref="AI28:AI30"/>
    <mergeCell ref="P31:P36"/>
    <mergeCell ref="R31:R36"/>
    <mergeCell ref="S31:S36"/>
    <mergeCell ref="T31:T36"/>
    <mergeCell ref="U31:U36"/>
    <mergeCell ref="V31:V36"/>
    <mergeCell ref="W31:W36"/>
    <mergeCell ref="X31:X36"/>
    <mergeCell ref="Y31:Y36"/>
    <mergeCell ref="Z31:Z36"/>
    <mergeCell ref="AA31:AA36"/>
    <mergeCell ref="AB31:AB36"/>
    <mergeCell ref="AC31:AC36"/>
    <mergeCell ref="AD31:AD36"/>
    <mergeCell ref="AF31:AF36"/>
    <mergeCell ref="AG31:AG36"/>
    <mergeCell ref="AH31:AH36"/>
    <mergeCell ref="AI31:AI36"/>
    <mergeCell ref="B66:B71"/>
    <mergeCell ref="C66:C71"/>
    <mergeCell ref="D66:D71"/>
    <mergeCell ref="E66:E71"/>
    <mergeCell ref="F66:F71"/>
    <mergeCell ref="G66:G71"/>
    <mergeCell ref="H66:H71"/>
    <mergeCell ref="I66:I71"/>
    <mergeCell ref="J66:J71"/>
    <mergeCell ref="L66:L71"/>
    <mergeCell ref="M66:M71"/>
    <mergeCell ref="N66:N71"/>
    <mergeCell ref="O66:O71"/>
    <mergeCell ref="P66:P71"/>
    <mergeCell ref="Q66:Q71"/>
    <mergeCell ref="R66:R71"/>
    <mergeCell ref="S66:S71"/>
    <mergeCell ref="T66:T71"/>
    <mergeCell ref="U66:U71"/>
    <mergeCell ref="V66:V71"/>
    <mergeCell ref="W66:W71"/>
    <mergeCell ref="Y66:Y71"/>
    <mergeCell ref="Z66:Z71"/>
    <mergeCell ref="AA66:AA71"/>
    <mergeCell ref="AB66:AB71"/>
    <mergeCell ref="AC66:AC71"/>
    <mergeCell ref="AD66:AD71"/>
    <mergeCell ref="AE66:AE71"/>
    <mergeCell ref="AF66:AF71"/>
    <mergeCell ref="AG66:AG71"/>
    <mergeCell ref="AH66:AH71"/>
    <mergeCell ref="AI66:AI71"/>
    <mergeCell ref="AJ66:AJ71"/>
    <mergeCell ref="AK66:AK71"/>
    <mergeCell ref="B72:B77"/>
    <mergeCell ref="C72:C77"/>
    <mergeCell ref="D72:D77"/>
    <mergeCell ref="E72:E77"/>
    <mergeCell ref="F72:F77"/>
    <mergeCell ref="G72:G77"/>
    <mergeCell ref="H72:H77"/>
    <mergeCell ref="I72:I77"/>
    <mergeCell ref="J72:J77"/>
    <mergeCell ref="K72:K77"/>
    <mergeCell ref="L72:L77"/>
    <mergeCell ref="M72:M77"/>
    <mergeCell ref="N72:N77"/>
    <mergeCell ref="O72:O77"/>
    <mergeCell ref="P72:P77"/>
    <mergeCell ref="Q72:Q77"/>
    <mergeCell ref="R72:R77"/>
    <mergeCell ref="S72:S77"/>
    <mergeCell ref="T72:T77"/>
    <mergeCell ref="U72:U77"/>
    <mergeCell ref="Y72:Y77"/>
    <mergeCell ref="Z72:Z77"/>
    <mergeCell ref="AA72:AA77"/>
    <mergeCell ref="AB72:AB77"/>
    <mergeCell ref="AC72:AC77"/>
    <mergeCell ref="AD72:AD77"/>
    <mergeCell ref="AE72:AE77"/>
    <mergeCell ref="AF72:AF77"/>
    <mergeCell ref="AG72:AG77"/>
    <mergeCell ref="AH72:AH77"/>
    <mergeCell ref="AI72:AI77"/>
    <mergeCell ref="AJ72:AJ77"/>
    <mergeCell ref="AK72:AK77"/>
    <mergeCell ref="B78:B83"/>
    <mergeCell ref="C78:C83"/>
    <mergeCell ref="D78:D83"/>
    <mergeCell ref="E78:E83"/>
    <mergeCell ref="F78:F83"/>
    <mergeCell ref="G78:G83"/>
    <mergeCell ref="H78:H83"/>
    <mergeCell ref="I78:I83"/>
    <mergeCell ref="J78:J83"/>
    <mergeCell ref="K78:K83"/>
    <mergeCell ref="L78:L83"/>
    <mergeCell ref="M78:M83"/>
    <mergeCell ref="N78:N83"/>
    <mergeCell ref="O78:O83"/>
    <mergeCell ref="P78:P83"/>
    <mergeCell ref="Q78:Q83"/>
    <mergeCell ref="R78:R83"/>
    <mergeCell ref="S78:S83"/>
    <mergeCell ref="T78:T83"/>
    <mergeCell ref="U78:U83"/>
    <mergeCell ref="V78:V83"/>
    <mergeCell ref="W78:W83"/>
    <mergeCell ref="X78:X83"/>
    <mergeCell ref="Y78:Y83"/>
    <mergeCell ref="Z78:Z83"/>
    <mergeCell ref="AA78:AA83"/>
    <mergeCell ref="AB78:AB83"/>
    <mergeCell ref="AC78:AC83"/>
    <mergeCell ref="AD78:AD83"/>
    <mergeCell ref="AE78:AE83"/>
    <mergeCell ref="AF78:AF83"/>
    <mergeCell ref="AG78:AG83"/>
    <mergeCell ref="AH78:AH83"/>
    <mergeCell ref="AI78:AI83"/>
    <mergeCell ref="AJ78:AJ83"/>
    <mergeCell ref="AK78:AK83"/>
    <mergeCell ref="B84:B89"/>
    <mergeCell ref="C84:C89"/>
    <mergeCell ref="D84:D89"/>
    <mergeCell ref="E84:E89"/>
    <mergeCell ref="F84:F89"/>
    <mergeCell ref="G84:G89"/>
    <mergeCell ref="H84:H89"/>
    <mergeCell ref="I84:I89"/>
    <mergeCell ref="J84:J89"/>
    <mergeCell ref="K84:K89"/>
    <mergeCell ref="L84:L89"/>
    <mergeCell ref="M84:M89"/>
    <mergeCell ref="N84:N89"/>
    <mergeCell ref="O84:O89"/>
    <mergeCell ref="P84:P89"/>
    <mergeCell ref="Q84:Q89"/>
    <mergeCell ref="R84:R89"/>
    <mergeCell ref="S84:S89"/>
    <mergeCell ref="T84:T89"/>
    <mergeCell ref="U84:U89"/>
    <mergeCell ref="V84:V89"/>
    <mergeCell ref="W84:W89"/>
    <mergeCell ref="X84:X89"/>
    <mergeCell ref="AH84:AH89"/>
    <mergeCell ref="AI84:AI89"/>
    <mergeCell ref="AJ84:AJ89"/>
    <mergeCell ref="AK84:AK89"/>
    <mergeCell ref="Y84:Y89"/>
    <mergeCell ref="Z84:Z89"/>
    <mergeCell ref="AA84:AA89"/>
    <mergeCell ref="AB84:AB89"/>
    <mergeCell ref="AC84:AC89"/>
    <mergeCell ref="AD84:AD89"/>
    <mergeCell ref="AE84:AE89"/>
    <mergeCell ref="AF84:AF89"/>
    <mergeCell ref="AG84:AG89"/>
  </mergeCells>
  <conditionalFormatting sqref="I16 Z121:Z122">
    <cfRule type="cellIs" dxfId="1961" priority="3601" operator="equal">
      <formula>"Muy Alta"</formula>
    </cfRule>
    <cfRule type="cellIs" dxfId="1960" priority="3602" operator="equal">
      <formula>"Alta"</formula>
    </cfRule>
    <cfRule type="cellIs" dxfId="1959" priority="3603" operator="equal">
      <formula>"Media"</formula>
    </cfRule>
    <cfRule type="cellIs" dxfId="1958" priority="3604" operator="equal">
      <formula>"Baja"</formula>
    </cfRule>
    <cfRule type="cellIs" dxfId="1957" priority="3605" operator="equal">
      <formula>"Muy Baja"</formula>
    </cfRule>
  </conditionalFormatting>
  <conditionalFormatting sqref="M16 AB121:AB122">
    <cfRule type="cellIs" dxfId="1956" priority="3596" operator="equal">
      <formula>"Catastrófico"</formula>
    </cfRule>
    <cfRule type="cellIs" dxfId="1955" priority="3597" operator="equal">
      <formula>"Mayor"</formula>
    </cfRule>
    <cfRule type="cellIs" dxfId="1954" priority="3598" operator="equal">
      <formula>"Moderado"</formula>
    </cfRule>
    <cfRule type="cellIs" dxfId="1953" priority="3599" operator="equal">
      <formula>"Menor"</formula>
    </cfRule>
    <cfRule type="cellIs" dxfId="1952" priority="3600" operator="equal">
      <formula>"Leve"</formula>
    </cfRule>
  </conditionalFormatting>
  <conditionalFormatting sqref="Z16:Z17 Z165:Z175">
    <cfRule type="cellIs" dxfId="1951" priority="3587" operator="equal">
      <formula>"Muy Alta"</formula>
    </cfRule>
    <cfRule type="cellIs" dxfId="1950" priority="3588" operator="equal">
      <formula>"Alta"</formula>
    </cfRule>
    <cfRule type="cellIs" dxfId="1949" priority="3589" operator="equal">
      <formula>"Media"</formula>
    </cfRule>
    <cfRule type="cellIs" dxfId="1948" priority="3590" operator="equal">
      <formula>"Baja"</formula>
    </cfRule>
    <cfRule type="cellIs" dxfId="1947" priority="3591" operator="equal">
      <formula>"Muy Baja"</formula>
    </cfRule>
  </conditionalFormatting>
  <conditionalFormatting sqref="AB16:AB17 AB165:AB175">
    <cfRule type="cellIs" dxfId="1946" priority="3582" operator="equal">
      <formula>"Catastrófico"</formula>
    </cfRule>
    <cfRule type="cellIs" dxfId="1945" priority="3583" operator="equal">
      <formula>"Mayor"</formula>
    </cfRule>
    <cfRule type="cellIs" dxfId="1944" priority="3584" operator="equal">
      <formula>"Moderado"</formula>
    </cfRule>
    <cfRule type="cellIs" dxfId="1943" priority="3585" operator="equal">
      <formula>"Menor"</formula>
    </cfRule>
    <cfRule type="cellIs" dxfId="1942" priority="3586" operator="equal">
      <formula>"Leve"</formula>
    </cfRule>
  </conditionalFormatting>
  <conditionalFormatting sqref="AD165:AD175 AD121:AD122">
    <cfRule type="cellIs" dxfId="1941" priority="3578" operator="equal">
      <formula>"Extremo"</formula>
    </cfRule>
    <cfRule type="cellIs" dxfId="1940" priority="3579" operator="equal">
      <formula>"Alto"</formula>
    </cfRule>
    <cfRule type="cellIs" dxfId="1939" priority="3580" operator="equal">
      <formula>"Moderado"</formula>
    </cfRule>
    <cfRule type="cellIs" dxfId="1938" priority="3581" operator="equal">
      <formula>"Bajo"</formula>
    </cfRule>
  </conditionalFormatting>
  <conditionalFormatting sqref="L16:L21 L165:L175 L121 L137:L142 L148:L149 L151">
    <cfRule type="containsText" dxfId="1937" priority="3577" operator="containsText" text="❌">
      <formula>NOT(ISERROR(SEARCH("❌",L16)))</formula>
    </cfRule>
  </conditionalFormatting>
  <conditionalFormatting sqref="B16">
    <cfRule type="cellIs" dxfId="1936" priority="3559" operator="equal">
      <formula>#REF!</formula>
    </cfRule>
    <cfRule type="cellIs" dxfId="1935" priority="3560" operator="equal">
      <formula>#REF!</formula>
    </cfRule>
    <cfRule type="cellIs" dxfId="1934" priority="3561" operator="equal">
      <formula>#REF!</formula>
    </cfRule>
    <cfRule type="cellIs" dxfId="1933" priority="3562" operator="equal">
      <formula>#REF!</formula>
    </cfRule>
    <cfRule type="cellIs" dxfId="1932" priority="3563" operator="equal">
      <formula>#REF!</formula>
    </cfRule>
    <cfRule type="cellIs" dxfId="1931" priority="3564" operator="equal">
      <formula>#REF!</formula>
    </cfRule>
    <cfRule type="cellIs" dxfId="1930" priority="3565" operator="equal">
      <formula>#REF!</formula>
    </cfRule>
    <cfRule type="cellIs" dxfId="1929" priority="3566" operator="equal">
      <formula>#REF!</formula>
    </cfRule>
    <cfRule type="cellIs" dxfId="1928" priority="3567" operator="equal">
      <formula>#REF!</formula>
    </cfRule>
    <cfRule type="cellIs" dxfId="1927" priority="3568" operator="equal">
      <formula>#REF!</formula>
    </cfRule>
    <cfRule type="cellIs" dxfId="1926" priority="3569" operator="equal">
      <formula>#REF!</formula>
    </cfRule>
    <cfRule type="cellIs" dxfId="1925" priority="3570" operator="equal">
      <formula>#REF!</formula>
    </cfRule>
    <cfRule type="cellIs" dxfId="1924" priority="3571" operator="equal">
      <formula>#REF!</formula>
    </cfRule>
    <cfRule type="cellIs" dxfId="1923" priority="3572" operator="equal">
      <formula>#REF!</formula>
    </cfRule>
    <cfRule type="cellIs" dxfId="1922" priority="3573" operator="equal">
      <formula>#REF!</formula>
    </cfRule>
    <cfRule type="cellIs" dxfId="1921" priority="3574" operator="equal">
      <formula>#REF!</formula>
    </cfRule>
    <cfRule type="cellIs" dxfId="1920" priority="3575" operator="equal">
      <formula>#REF!</formula>
    </cfRule>
    <cfRule type="cellIs" dxfId="1919" priority="3576" operator="equal">
      <formula>#REF!</formula>
    </cfRule>
  </conditionalFormatting>
  <conditionalFormatting sqref="I28">
    <cfRule type="cellIs" dxfId="1918" priority="3089" operator="equal">
      <formula>"Muy Alta"</formula>
    </cfRule>
  </conditionalFormatting>
  <conditionalFormatting sqref="I28">
    <cfRule type="cellIs" dxfId="1917" priority="3090" operator="equal">
      <formula>"Alta"</formula>
    </cfRule>
  </conditionalFormatting>
  <conditionalFormatting sqref="I28">
    <cfRule type="cellIs" dxfId="1916" priority="3091" operator="equal">
      <formula>"Media"</formula>
    </cfRule>
  </conditionalFormatting>
  <conditionalFormatting sqref="I28">
    <cfRule type="cellIs" dxfId="1915" priority="3092" operator="equal">
      <formula>"Baja"</formula>
    </cfRule>
  </conditionalFormatting>
  <conditionalFormatting sqref="I28">
    <cfRule type="cellIs" dxfId="1914" priority="3093" operator="equal">
      <formula>"Muy Baja"</formula>
    </cfRule>
  </conditionalFormatting>
  <conditionalFormatting sqref="M28">
    <cfRule type="cellIs" dxfId="1913" priority="3094" operator="equal">
      <formula>"Catastrófico"</formula>
    </cfRule>
  </conditionalFormatting>
  <conditionalFormatting sqref="M28">
    <cfRule type="cellIs" dxfId="1912" priority="3095" operator="equal">
      <formula>"Mayor"</formula>
    </cfRule>
  </conditionalFormatting>
  <conditionalFormatting sqref="M28">
    <cfRule type="cellIs" dxfId="1911" priority="3096" operator="equal">
      <formula>"Moderado"</formula>
    </cfRule>
  </conditionalFormatting>
  <conditionalFormatting sqref="M28">
    <cfRule type="cellIs" dxfId="1910" priority="3097" operator="equal">
      <formula>"Menor"</formula>
    </cfRule>
  </conditionalFormatting>
  <conditionalFormatting sqref="M28">
    <cfRule type="cellIs" dxfId="1909" priority="3098" operator="equal">
      <formula>"Leve"</formula>
    </cfRule>
  </conditionalFormatting>
  <conditionalFormatting sqref="O28">
    <cfRule type="cellIs" dxfId="1908" priority="3099" operator="equal">
      <formula>"Extremo"</formula>
    </cfRule>
  </conditionalFormatting>
  <conditionalFormatting sqref="O28">
    <cfRule type="cellIs" dxfId="1907" priority="3100" operator="equal">
      <formula>"Alto"</formula>
    </cfRule>
  </conditionalFormatting>
  <conditionalFormatting sqref="O28">
    <cfRule type="cellIs" dxfId="1906" priority="3101" operator="equal">
      <formula>"Moderado"</formula>
    </cfRule>
  </conditionalFormatting>
  <conditionalFormatting sqref="O28">
    <cfRule type="cellIs" dxfId="1905" priority="3102" operator="equal">
      <formula>"Bajo"</formula>
    </cfRule>
  </conditionalFormatting>
  <conditionalFormatting sqref="Z28:Z30">
    <cfRule type="cellIs" dxfId="1904" priority="3103" operator="equal">
      <formula>"Muy Alta"</formula>
    </cfRule>
  </conditionalFormatting>
  <conditionalFormatting sqref="Z28:Z30">
    <cfRule type="cellIs" dxfId="1903" priority="3104" operator="equal">
      <formula>"Alta"</formula>
    </cfRule>
  </conditionalFormatting>
  <conditionalFormatting sqref="Z28:Z30">
    <cfRule type="cellIs" dxfId="1902" priority="3105" operator="equal">
      <formula>"Media"</formula>
    </cfRule>
  </conditionalFormatting>
  <conditionalFormatting sqref="Z28:Z30">
    <cfRule type="cellIs" dxfId="1901" priority="3106" operator="equal">
      <formula>"Baja"</formula>
    </cfRule>
  </conditionalFormatting>
  <conditionalFormatting sqref="Z28:Z30">
    <cfRule type="cellIs" dxfId="1900" priority="3107" operator="equal">
      <formula>"Muy Baja"</formula>
    </cfRule>
  </conditionalFormatting>
  <conditionalFormatting sqref="AB28:AB30">
    <cfRule type="cellIs" dxfId="1899" priority="3108" operator="equal">
      <formula>"Catastrófico"</formula>
    </cfRule>
  </conditionalFormatting>
  <conditionalFormatting sqref="AB28:AB30">
    <cfRule type="cellIs" dxfId="1898" priority="3109" operator="equal">
      <formula>"Mayor"</formula>
    </cfRule>
  </conditionalFormatting>
  <conditionalFormatting sqref="AB28:AB30">
    <cfRule type="cellIs" dxfId="1897" priority="3110" operator="equal">
      <formula>"Moderado"</formula>
    </cfRule>
  </conditionalFormatting>
  <conditionalFormatting sqref="AB28:AB30">
    <cfRule type="cellIs" dxfId="1896" priority="3111" operator="equal">
      <formula>"Menor"</formula>
    </cfRule>
  </conditionalFormatting>
  <conditionalFormatting sqref="AB28:AB30">
    <cfRule type="cellIs" dxfId="1895" priority="3112" operator="equal">
      <formula>"Leve"</formula>
    </cfRule>
  </conditionalFormatting>
  <conditionalFormatting sqref="AD28:AD30">
    <cfRule type="cellIs" dxfId="1894" priority="3113" operator="equal">
      <formula>"Extremo"</formula>
    </cfRule>
  </conditionalFormatting>
  <conditionalFormatting sqref="AD28:AD30">
    <cfRule type="cellIs" dxfId="1893" priority="3114" operator="equal">
      <formula>"Alto"</formula>
    </cfRule>
  </conditionalFormatting>
  <conditionalFormatting sqref="AD28:AD30">
    <cfRule type="cellIs" dxfId="1892" priority="3115" operator="equal">
      <formula>"Moderado"</formula>
    </cfRule>
  </conditionalFormatting>
  <conditionalFormatting sqref="AD28:AD30">
    <cfRule type="cellIs" dxfId="1891" priority="3116" operator="equal">
      <formula>"Bajo"</formula>
    </cfRule>
  </conditionalFormatting>
  <conditionalFormatting sqref="L28">
    <cfRule type="containsText" dxfId="1890" priority="3117" operator="containsText" text="❌">
      <formula>NOT(ISERROR(SEARCH(("❌"),(L28))))</formula>
    </cfRule>
  </conditionalFormatting>
  <conditionalFormatting sqref="B28">
    <cfRule type="cellIs" dxfId="1889" priority="3118" operator="equal">
      <formula>#REF!</formula>
    </cfRule>
  </conditionalFormatting>
  <conditionalFormatting sqref="B28">
    <cfRule type="cellIs" dxfId="1888" priority="3119" operator="equal">
      <formula>#REF!</formula>
    </cfRule>
  </conditionalFormatting>
  <conditionalFormatting sqref="B28">
    <cfRule type="cellIs" dxfId="1887" priority="3120" operator="equal">
      <formula>#REF!</formula>
    </cfRule>
  </conditionalFormatting>
  <conditionalFormatting sqref="B28">
    <cfRule type="cellIs" dxfId="1886" priority="3121" operator="equal">
      <formula>#REF!</formula>
    </cfRule>
  </conditionalFormatting>
  <conditionalFormatting sqref="B28">
    <cfRule type="cellIs" dxfId="1885" priority="3122" operator="equal">
      <formula>#REF!</formula>
    </cfRule>
  </conditionalFormatting>
  <conditionalFormatting sqref="B28">
    <cfRule type="cellIs" dxfId="1884" priority="3123" operator="equal">
      <formula>#REF!</formula>
    </cfRule>
  </conditionalFormatting>
  <conditionalFormatting sqref="B28">
    <cfRule type="cellIs" dxfId="1883" priority="3124" operator="equal">
      <formula>#REF!</formula>
    </cfRule>
  </conditionalFormatting>
  <conditionalFormatting sqref="B28">
    <cfRule type="cellIs" dxfId="1882" priority="3125" operator="equal">
      <formula>#REF!</formula>
    </cfRule>
  </conditionalFormatting>
  <conditionalFormatting sqref="B28">
    <cfRule type="cellIs" dxfId="1881" priority="3126" operator="equal">
      <formula>#REF!</formula>
    </cfRule>
  </conditionalFormatting>
  <conditionalFormatting sqref="B28">
    <cfRule type="cellIs" dxfId="1880" priority="3127" operator="equal">
      <formula>#REF!</formula>
    </cfRule>
  </conditionalFormatting>
  <conditionalFormatting sqref="B28">
    <cfRule type="cellIs" dxfId="1879" priority="3128" operator="equal">
      <formula>#REF!</formula>
    </cfRule>
  </conditionalFormatting>
  <conditionalFormatting sqref="B28">
    <cfRule type="cellIs" dxfId="1878" priority="3129" operator="equal">
      <formula>#REF!</formula>
    </cfRule>
  </conditionalFormatting>
  <conditionalFormatting sqref="B28">
    <cfRule type="cellIs" dxfId="1877" priority="3130" operator="equal">
      <formula>#REF!</formula>
    </cfRule>
  </conditionalFormatting>
  <conditionalFormatting sqref="B28">
    <cfRule type="cellIs" dxfId="1876" priority="3131" operator="equal">
      <formula>#REF!</formula>
    </cfRule>
  </conditionalFormatting>
  <conditionalFormatting sqref="B28">
    <cfRule type="cellIs" dxfId="1875" priority="3132" operator="equal">
      <formula>#REF!</formula>
    </cfRule>
  </conditionalFormatting>
  <conditionalFormatting sqref="B28">
    <cfRule type="cellIs" dxfId="1874" priority="3133" operator="equal">
      <formula>#REF!</formula>
    </cfRule>
  </conditionalFormatting>
  <conditionalFormatting sqref="B28">
    <cfRule type="cellIs" dxfId="1873" priority="3134" operator="equal">
      <formula>#REF!</formula>
    </cfRule>
  </conditionalFormatting>
  <conditionalFormatting sqref="B28">
    <cfRule type="cellIs" dxfId="1872" priority="3135" operator="equal">
      <formula>#REF!</formula>
    </cfRule>
  </conditionalFormatting>
  <conditionalFormatting sqref="I130">
    <cfRule type="cellIs" dxfId="1871" priority="2455" operator="equal">
      <formula>"Muy Alta"</formula>
    </cfRule>
    <cfRule type="cellIs" dxfId="1870" priority="2456" operator="equal">
      <formula>"Alta"</formula>
    </cfRule>
    <cfRule type="cellIs" dxfId="1869" priority="2457" operator="equal">
      <formula>"Media"</formula>
    </cfRule>
    <cfRule type="cellIs" dxfId="1868" priority="2458" operator="equal">
      <formula>"Baja"</formula>
    </cfRule>
    <cfRule type="cellIs" dxfId="1867" priority="2459" operator="equal">
      <formula>"Muy Baja"</formula>
    </cfRule>
  </conditionalFormatting>
  <conditionalFormatting sqref="M130">
    <cfRule type="cellIs" dxfId="1866" priority="2450" operator="equal">
      <formula>"Catastrófico"</formula>
    </cfRule>
    <cfRule type="cellIs" dxfId="1865" priority="2451" operator="equal">
      <formula>"Mayor"</formula>
    </cfRule>
    <cfRule type="cellIs" dxfId="1864" priority="2452" operator="equal">
      <formula>"Moderado"</formula>
    </cfRule>
    <cfRule type="cellIs" dxfId="1863" priority="2453" operator="equal">
      <formula>"Menor"</formula>
    </cfRule>
    <cfRule type="cellIs" dxfId="1862" priority="2454" operator="equal">
      <formula>"Leve"</formula>
    </cfRule>
  </conditionalFormatting>
  <conditionalFormatting sqref="O130">
    <cfRule type="cellIs" dxfId="1861" priority="2446" operator="equal">
      <formula>"Extremo"</formula>
    </cfRule>
    <cfRule type="cellIs" dxfId="1860" priority="2447" operator="equal">
      <formula>"Alto"</formula>
    </cfRule>
    <cfRule type="cellIs" dxfId="1859" priority="2448" operator="equal">
      <formula>"Moderado"</formula>
    </cfRule>
    <cfRule type="cellIs" dxfId="1858" priority="2449" operator="equal">
      <formula>"Bajo"</formula>
    </cfRule>
  </conditionalFormatting>
  <conditionalFormatting sqref="Z130">
    <cfRule type="cellIs" dxfId="1857" priority="2441" operator="equal">
      <formula>"Muy Alta"</formula>
    </cfRule>
    <cfRule type="cellIs" dxfId="1856" priority="2442" operator="equal">
      <formula>"Alta"</formula>
    </cfRule>
    <cfRule type="cellIs" dxfId="1855" priority="2443" operator="equal">
      <formula>"Media"</formula>
    </cfRule>
    <cfRule type="cellIs" dxfId="1854" priority="2444" operator="equal">
      <formula>"Baja"</formula>
    </cfRule>
    <cfRule type="cellIs" dxfId="1853" priority="2445" operator="equal">
      <formula>"Muy Baja"</formula>
    </cfRule>
  </conditionalFormatting>
  <conditionalFormatting sqref="AB130">
    <cfRule type="cellIs" dxfId="1852" priority="2436" operator="equal">
      <formula>"Catastrófico"</formula>
    </cfRule>
    <cfRule type="cellIs" dxfId="1851" priority="2437" operator="equal">
      <formula>"Mayor"</formula>
    </cfRule>
    <cfRule type="cellIs" dxfId="1850" priority="2438" operator="equal">
      <formula>"Moderado"</formula>
    </cfRule>
    <cfRule type="cellIs" dxfId="1849" priority="2439" operator="equal">
      <formula>"Menor"</formula>
    </cfRule>
    <cfRule type="cellIs" dxfId="1848" priority="2440" operator="equal">
      <formula>"Leve"</formula>
    </cfRule>
  </conditionalFormatting>
  <conditionalFormatting sqref="AD130">
    <cfRule type="cellIs" dxfId="1847" priority="2432" operator="equal">
      <formula>"Extremo"</formula>
    </cfRule>
    <cfRule type="cellIs" dxfId="1846" priority="2433" operator="equal">
      <formula>"Alto"</formula>
    </cfRule>
    <cfRule type="cellIs" dxfId="1845" priority="2434" operator="equal">
      <formula>"Moderado"</formula>
    </cfRule>
    <cfRule type="cellIs" dxfId="1844" priority="2435" operator="equal">
      <formula>"Bajo"</formula>
    </cfRule>
  </conditionalFormatting>
  <conditionalFormatting sqref="L130">
    <cfRule type="containsText" dxfId="1843" priority="2431" operator="containsText" text="❌">
      <formula>NOT(ISERROR(SEARCH("❌",L130)))</formula>
    </cfRule>
  </conditionalFormatting>
  <conditionalFormatting sqref="I131">
    <cfRule type="cellIs" dxfId="1842" priority="2408" operator="equal">
      <formula>"Muy Alta"</formula>
    </cfRule>
    <cfRule type="cellIs" dxfId="1841" priority="2409" operator="equal">
      <formula>"Alta"</formula>
    </cfRule>
    <cfRule type="cellIs" dxfId="1840" priority="2410" operator="equal">
      <formula>"Media"</formula>
    </cfRule>
    <cfRule type="cellIs" dxfId="1839" priority="2411" operator="equal">
      <formula>"Baja"</formula>
    </cfRule>
    <cfRule type="cellIs" dxfId="1838" priority="2412" operator="equal">
      <formula>"Muy Baja"</formula>
    </cfRule>
  </conditionalFormatting>
  <conditionalFormatting sqref="M131">
    <cfRule type="cellIs" dxfId="1837" priority="2403" operator="equal">
      <formula>"Catastrófico"</formula>
    </cfRule>
    <cfRule type="cellIs" dxfId="1836" priority="2404" operator="equal">
      <formula>"Mayor"</formula>
    </cfRule>
    <cfRule type="cellIs" dxfId="1835" priority="2405" operator="equal">
      <formula>"Moderado"</formula>
    </cfRule>
    <cfRule type="cellIs" dxfId="1834" priority="2406" operator="equal">
      <formula>"Menor"</formula>
    </cfRule>
    <cfRule type="cellIs" dxfId="1833" priority="2407" operator="equal">
      <formula>"Leve"</formula>
    </cfRule>
  </conditionalFormatting>
  <conditionalFormatting sqref="O131">
    <cfRule type="cellIs" dxfId="1832" priority="2399" operator="equal">
      <formula>"Extremo"</formula>
    </cfRule>
    <cfRule type="cellIs" dxfId="1831" priority="2400" operator="equal">
      <formula>"Alto"</formula>
    </cfRule>
    <cfRule type="cellIs" dxfId="1830" priority="2401" operator="equal">
      <formula>"Moderado"</formula>
    </cfRule>
    <cfRule type="cellIs" dxfId="1829" priority="2402" operator="equal">
      <formula>"Bajo"</formula>
    </cfRule>
  </conditionalFormatting>
  <conditionalFormatting sqref="Z131">
    <cfRule type="cellIs" dxfId="1828" priority="2394" operator="equal">
      <formula>"Muy Alta"</formula>
    </cfRule>
    <cfRule type="cellIs" dxfId="1827" priority="2395" operator="equal">
      <formula>"Alta"</formula>
    </cfRule>
    <cfRule type="cellIs" dxfId="1826" priority="2396" operator="equal">
      <formula>"Media"</formula>
    </cfRule>
    <cfRule type="cellIs" dxfId="1825" priority="2397" operator="equal">
      <formula>"Baja"</formula>
    </cfRule>
    <cfRule type="cellIs" dxfId="1824" priority="2398" operator="equal">
      <formula>"Muy Baja"</formula>
    </cfRule>
  </conditionalFormatting>
  <conditionalFormatting sqref="AB131">
    <cfRule type="cellIs" dxfId="1823" priority="2389" operator="equal">
      <formula>"Catastrófico"</formula>
    </cfRule>
    <cfRule type="cellIs" dxfId="1822" priority="2390" operator="equal">
      <formula>"Mayor"</formula>
    </cfRule>
    <cfRule type="cellIs" dxfId="1821" priority="2391" operator="equal">
      <formula>"Moderado"</formula>
    </cfRule>
    <cfRule type="cellIs" dxfId="1820" priority="2392" operator="equal">
      <formula>"Menor"</formula>
    </cfRule>
    <cfRule type="cellIs" dxfId="1819" priority="2393" operator="equal">
      <formula>"Leve"</formula>
    </cfRule>
  </conditionalFormatting>
  <conditionalFormatting sqref="AD131">
    <cfRule type="cellIs" dxfId="1818" priority="2385" operator="equal">
      <formula>"Extremo"</formula>
    </cfRule>
    <cfRule type="cellIs" dxfId="1817" priority="2386" operator="equal">
      <formula>"Alto"</formula>
    </cfRule>
    <cfRule type="cellIs" dxfId="1816" priority="2387" operator="equal">
      <formula>"Moderado"</formula>
    </cfRule>
    <cfRule type="cellIs" dxfId="1815" priority="2388" operator="equal">
      <formula>"Bajo"</formula>
    </cfRule>
  </conditionalFormatting>
  <conditionalFormatting sqref="L131:L136">
    <cfRule type="containsText" dxfId="1814" priority="2384" operator="containsText" text="❌">
      <formula>NOT(ISERROR(SEARCH("❌",L131)))</formula>
    </cfRule>
  </conditionalFormatting>
  <conditionalFormatting sqref="B130">
    <cfRule type="cellIs" dxfId="1813" priority="2413" operator="equal">
      <formula>#REF!</formula>
    </cfRule>
    <cfRule type="cellIs" dxfId="1812" priority="2414" operator="equal">
      <formula>#REF!</formula>
    </cfRule>
    <cfRule type="cellIs" dxfId="1811" priority="2415" operator="equal">
      <formula>#REF!</formula>
    </cfRule>
    <cfRule type="cellIs" dxfId="1810" priority="2416" operator="equal">
      <formula>#REF!</formula>
    </cfRule>
    <cfRule type="cellIs" dxfId="1809" priority="2417" operator="equal">
      <formula>#REF!</formula>
    </cfRule>
    <cfRule type="cellIs" dxfId="1808" priority="2418" operator="equal">
      <formula>#REF!</formula>
    </cfRule>
    <cfRule type="cellIs" dxfId="1807" priority="2419" operator="equal">
      <formula>#REF!</formula>
    </cfRule>
    <cfRule type="cellIs" dxfId="1806" priority="2420" operator="equal">
      <formula>#REF!</formula>
    </cfRule>
    <cfRule type="cellIs" dxfId="1805" priority="2421" operator="equal">
      <formula>#REF!</formula>
    </cfRule>
    <cfRule type="cellIs" dxfId="1804" priority="2422" operator="equal">
      <formula>#REF!</formula>
    </cfRule>
    <cfRule type="cellIs" dxfId="1803" priority="2423" operator="equal">
      <formula>#REF!</formula>
    </cfRule>
    <cfRule type="cellIs" dxfId="1802" priority="2424" operator="equal">
      <formula>#REF!</formula>
    </cfRule>
    <cfRule type="cellIs" dxfId="1801" priority="2425" operator="equal">
      <formula>#REF!</formula>
    </cfRule>
    <cfRule type="cellIs" dxfId="1800" priority="2426" operator="equal">
      <formula>#REF!</formula>
    </cfRule>
    <cfRule type="cellIs" dxfId="1799" priority="2427" operator="equal">
      <formula>#REF!</formula>
    </cfRule>
    <cfRule type="cellIs" dxfId="1798" priority="2428" operator="equal">
      <formula>#REF!</formula>
    </cfRule>
    <cfRule type="cellIs" dxfId="1797" priority="2429" operator="equal">
      <formula>#REF!</formula>
    </cfRule>
    <cfRule type="cellIs" dxfId="1796" priority="2430" operator="equal">
      <formula>#REF!</formula>
    </cfRule>
  </conditionalFormatting>
  <conditionalFormatting sqref="B137">
    <cfRule type="cellIs" dxfId="1795" priority="2319" operator="equal">
      <formula>#REF!</formula>
    </cfRule>
    <cfRule type="cellIs" dxfId="1794" priority="2320" operator="equal">
      <formula>#REF!</formula>
    </cfRule>
    <cfRule type="cellIs" dxfId="1793" priority="2321" operator="equal">
      <formula>#REF!</formula>
    </cfRule>
    <cfRule type="cellIs" dxfId="1792" priority="2322" operator="equal">
      <formula>#REF!</formula>
    </cfRule>
    <cfRule type="cellIs" dxfId="1791" priority="2323" operator="equal">
      <formula>#REF!</formula>
    </cfRule>
    <cfRule type="cellIs" dxfId="1790" priority="2324" operator="equal">
      <formula>#REF!</formula>
    </cfRule>
    <cfRule type="cellIs" dxfId="1789" priority="2325" operator="equal">
      <formula>#REF!</formula>
    </cfRule>
    <cfRule type="cellIs" dxfId="1788" priority="2326" operator="equal">
      <formula>#REF!</formula>
    </cfRule>
    <cfRule type="cellIs" dxfId="1787" priority="2327" operator="equal">
      <formula>#REF!</formula>
    </cfRule>
    <cfRule type="cellIs" dxfId="1786" priority="2328" operator="equal">
      <formula>#REF!</formula>
    </cfRule>
    <cfRule type="cellIs" dxfId="1785" priority="2329" operator="equal">
      <formula>#REF!</formula>
    </cfRule>
    <cfRule type="cellIs" dxfId="1784" priority="2330" operator="equal">
      <formula>#REF!</formula>
    </cfRule>
    <cfRule type="cellIs" dxfId="1783" priority="2331" operator="equal">
      <formula>#REF!</formula>
    </cfRule>
    <cfRule type="cellIs" dxfId="1782" priority="2332" operator="equal">
      <formula>#REF!</formula>
    </cfRule>
    <cfRule type="cellIs" dxfId="1781" priority="2333" operator="equal">
      <formula>#REF!</formula>
    </cfRule>
    <cfRule type="cellIs" dxfId="1780" priority="2334" operator="equal">
      <formula>#REF!</formula>
    </cfRule>
    <cfRule type="cellIs" dxfId="1779" priority="2335" operator="equal">
      <formula>#REF!</formula>
    </cfRule>
    <cfRule type="cellIs" dxfId="1778" priority="2336" operator="equal">
      <formula>#REF!</formula>
    </cfRule>
  </conditionalFormatting>
  <conditionalFormatting sqref="B131">
    <cfRule type="cellIs" dxfId="1777" priority="2366" operator="equal">
      <formula>#REF!</formula>
    </cfRule>
    <cfRule type="cellIs" dxfId="1776" priority="2367" operator="equal">
      <formula>#REF!</formula>
    </cfRule>
    <cfRule type="cellIs" dxfId="1775" priority="2368" operator="equal">
      <formula>#REF!</formula>
    </cfRule>
    <cfRule type="cellIs" dxfId="1774" priority="2369" operator="equal">
      <formula>#REF!</formula>
    </cfRule>
    <cfRule type="cellIs" dxfId="1773" priority="2370" operator="equal">
      <formula>#REF!</formula>
    </cfRule>
    <cfRule type="cellIs" dxfId="1772" priority="2371" operator="equal">
      <formula>#REF!</formula>
    </cfRule>
    <cfRule type="cellIs" dxfId="1771" priority="2372" operator="equal">
      <formula>#REF!</formula>
    </cfRule>
    <cfRule type="cellIs" dxfId="1770" priority="2373" operator="equal">
      <formula>#REF!</formula>
    </cfRule>
    <cfRule type="cellIs" dxfId="1769" priority="2374" operator="equal">
      <formula>#REF!</formula>
    </cfRule>
    <cfRule type="cellIs" dxfId="1768" priority="2375" operator="equal">
      <formula>#REF!</formula>
    </cfRule>
    <cfRule type="cellIs" dxfId="1767" priority="2376" operator="equal">
      <formula>#REF!</formula>
    </cfRule>
    <cfRule type="cellIs" dxfId="1766" priority="2377" operator="equal">
      <formula>#REF!</formula>
    </cfRule>
    <cfRule type="cellIs" dxfId="1765" priority="2378" operator="equal">
      <formula>#REF!</formula>
    </cfRule>
    <cfRule type="cellIs" dxfId="1764" priority="2379" operator="equal">
      <formula>#REF!</formula>
    </cfRule>
    <cfRule type="cellIs" dxfId="1763" priority="2380" operator="equal">
      <formula>#REF!</formula>
    </cfRule>
    <cfRule type="cellIs" dxfId="1762" priority="2381" operator="equal">
      <formula>#REF!</formula>
    </cfRule>
    <cfRule type="cellIs" dxfId="1761" priority="2382" operator="equal">
      <formula>#REF!</formula>
    </cfRule>
    <cfRule type="cellIs" dxfId="1760" priority="2383" operator="equal">
      <formula>#REF!</formula>
    </cfRule>
  </conditionalFormatting>
  <conditionalFormatting sqref="I137">
    <cfRule type="cellIs" dxfId="1759" priority="2361" operator="equal">
      <formula>"Muy Alta"</formula>
    </cfRule>
    <cfRule type="cellIs" dxfId="1758" priority="2362" operator="equal">
      <formula>"Alta"</formula>
    </cfRule>
    <cfRule type="cellIs" dxfId="1757" priority="2363" operator="equal">
      <formula>"Media"</formula>
    </cfRule>
    <cfRule type="cellIs" dxfId="1756" priority="2364" operator="equal">
      <formula>"Baja"</formula>
    </cfRule>
    <cfRule type="cellIs" dxfId="1755" priority="2365" operator="equal">
      <formula>"Muy Baja"</formula>
    </cfRule>
  </conditionalFormatting>
  <conditionalFormatting sqref="M137">
    <cfRule type="cellIs" dxfId="1754" priority="2356" operator="equal">
      <formula>"Catastrófico"</formula>
    </cfRule>
    <cfRule type="cellIs" dxfId="1753" priority="2357" operator="equal">
      <formula>"Mayor"</formula>
    </cfRule>
    <cfRule type="cellIs" dxfId="1752" priority="2358" operator="equal">
      <formula>"Moderado"</formula>
    </cfRule>
    <cfRule type="cellIs" dxfId="1751" priority="2359" operator="equal">
      <formula>"Menor"</formula>
    </cfRule>
    <cfRule type="cellIs" dxfId="1750" priority="2360" operator="equal">
      <formula>"Leve"</formula>
    </cfRule>
  </conditionalFormatting>
  <conditionalFormatting sqref="O137">
    <cfRule type="cellIs" dxfId="1749" priority="2352" operator="equal">
      <formula>"Extremo"</formula>
    </cfRule>
    <cfRule type="cellIs" dxfId="1748" priority="2353" operator="equal">
      <formula>"Alto"</formula>
    </cfRule>
    <cfRule type="cellIs" dxfId="1747" priority="2354" operator="equal">
      <formula>"Moderado"</formula>
    </cfRule>
    <cfRule type="cellIs" dxfId="1746" priority="2355" operator="equal">
      <formula>"Bajo"</formula>
    </cfRule>
  </conditionalFormatting>
  <conditionalFormatting sqref="Z137">
    <cfRule type="cellIs" dxfId="1745" priority="2347" operator="equal">
      <formula>"Muy Alta"</formula>
    </cfRule>
    <cfRule type="cellIs" dxfId="1744" priority="2348" operator="equal">
      <formula>"Alta"</formula>
    </cfRule>
    <cfRule type="cellIs" dxfId="1743" priority="2349" operator="equal">
      <formula>"Media"</formula>
    </cfRule>
    <cfRule type="cellIs" dxfId="1742" priority="2350" operator="equal">
      <formula>"Baja"</formula>
    </cfRule>
    <cfRule type="cellIs" dxfId="1741" priority="2351" operator="equal">
      <formula>"Muy Baja"</formula>
    </cfRule>
  </conditionalFormatting>
  <conditionalFormatting sqref="AB137">
    <cfRule type="cellIs" dxfId="1740" priority="2342" operator="equal">
      <formula>"Catastrófico"</formula>
    </cfRule>
    <cfRule type="cellIs" dxfId="1739" priority="2343" operator="equal">
      <formula>"Mayor"</formula>
    </cfRule>
    <cfRule type="cellIs" dxfId="1738" priority="2344" operator="equal">
      <formula>"Moderado"</formula>
    </cfRule>
    <cfRule type="cellIs" dxfId="1737" priority="2345" operator="equal">
      <formula>"Menor"</formula>
    </cfRule>
    <cfRule type="cellIs" dxfId="1736" priority="2346" operator="equal">
      <formula>"Leve"</formula>
    </cfRule>
  </conditionalFormatting>
  <conditionalFormatting sqref="AD137">
    <cfRule type="cellIs" dxfId="1735" priority="2338" operator="equal">
      <formula>"Extremo"</formula>
    </cfRule>
    <cfRule type="cellIs" dxfId="1734" priority="2339" operator="equal">
      <formula>"Alto"</formula>
    </cfRule>
    <cfRule type="cellIs" dxfId="1733" priority="2340" operator="equal">
      <formula>"Moderado"</formula>
    </cfRule>
    <cfRule type="cellIs" dxfId="1732" priority="2341" operator="equal">
      <formula>"Bajo"</formula>
    </cfRule>
  </conditionalFormatting>
  <conditionalFormatting sqref="I161">
    <cfRule type="cellIs" dxfId="1731" priority="2164" operator="equal">
      <formula>"Muy Alta"</formula>
    </cfRule>
    <cfRule type="cellIs" dxfId="1730" priority="2165" operator="equal">
      <formula>"Alta"</formula>
    </cfRule>
    <cfRule type="cellIs" dxfId="1729" priority="2166" operator="equal">
      <formula>"Media"</formula>
    </cfRule>
    <cfRule type="cellIs" dxfId="1728" priority="2167" operator="equal">
      <formula>"Baja"</formula>
    </cfRule>
    <cfRule type="cellIs" dxfId="1727" priority="2168" operator="equal">
      <formula>"Muy Baja"</formula>
    </cfRule>
  </conditionalFormatting>
  <conditionalFormatting sqref="M161">
    <cfRule type="cellIs" dxfId="1726" priority="2159" operator="equal">
      <formula>"Catastrófico"</formula>
    </cfRule>
    <cfRule type="cellIs" dxfId="1725" priority="2160" operator="equal">
      <formula>"Mayor"</formula>
    </cfRule>
    <cfRule type="cellIs" dxfId="1724" priority="2161" operator="equal">
      <formula>"Moderado"</formula>
    </cfRule>
    <cfRule type="cellIs" dxfId="1723" priority="2162" operator="equal">
      <formula>"Menor"</formula>
    </cfRule>
    <cfRule type="cellIs" dxfId="1722" priority="2163" operator="equal">
      <formula>"Leve"</formula>
    </cfRule>
  </conditionalFormatting>
  <conditionalFormatting sqref="O161">
    <cfRule type="cellIs" dxfId="1721" priority="2155" operator="equal">
      <formula>"Extremo"</formula>
    </cfRule>
    <cfRule type="cellIs" dxfId="1720" priority="2156" operator="equal">
      <formula>"Alto"</formula>
    </cfRule>
    <cfRule type="cellIs" dxfId="1719" priority="2157" operator="equal">
      <formula>"Moderado"</formula>
    </cfRule>
    <cfRule type="cellIs" dxfId="1718" priority="2158" operator="equal">
      <formula>"Bajo"</formula>
    </cfRule>
  </conditionalFormatting>
  <conditionalFormatting sqref="Z161">
    <cfRule type="cellIs" dxfId="1717" priority="2150" operator="equal">
      <formula>"Muy Alta"</formula>
    </cfRule>
    <cfRule type="cellIs" dxfId="1716" priority="2151" operator="equal">
      <formula>"Alta"</formula>
    </cfRule>
    <cfRule type="cellIs" dxfId="1715" priority="2152" operator="equal">
      <formula>"Media"</formula>
    </cfRule>
    <cfRule type="cellIs" dxfId="1714" priority="2153" operator="equal">
      <formula>"Baja"</formula>
    </cfRule>
    <cfRule type="cellIs" dxfId="1713" priority="2154" operator="equal">
      <formula>"Muy Baja"</formula>
    </cfRule>
  </conditionalFormatting>
  <conditionalFormatting sqref="AB161">
    <cfRule type="cellIs" dxfId="1712" priority="2145" operator="equal">
      <formula>"Catastrófico"</formula>
    </cfRule>
    <cfRule type="cellIs" dxfId="1711" priority="2146" operator="equal">
      <formula>"Mayor"</formula>
    </cfRule>
    <cfRule type="cellIs" dxfId="1710" priority="2147" operator="equal">
      <formula>"Moderado"</formula>
    </cfRule>
    <cfRule type="cellIs" dxfId="1709" priority="2148" operator="equal">
      <formula>"Menor"</formula>
    </cfRule>
    <cfRule type="cellIs" dxfId="1708" priority="2149" operator="equal">
      <formula>"Leve"</formula>
    </cfRule>
  </conditionalFormatting>
  <conditionalFormatting sqref="AD161">
    <cfRule type="cellIs" dxfId="1707" priority="2141" operator="equal">
      <formula>"Extremo"</formula>
    </cfRule>
    <cfRule type="cellIs" dxfId="1706" priority="2142" operator="equal">
      <formula>"Alto"</formula>
    </cfRule>
    <cfRule type="cellIs" dxfId="1705" priority="2143" operator="equal">
      <formula>"Moderado"</formula>
    </cfRule>
    <cfRule type="cellIs" dxfId="1704" priority="2144" operator="equal">
      <formula>"Bajo"</formula>
    </cfRule>
  </conditionalFormatting>
  <conditionalFormatting sqref="L161">
    <cfRule type="containsText" dxfId="1703" priority="2140" operator="containsText" text="❌">
      <formula>NOT(ISERROR(SEARCH("❌",L161)))</formula>
    </cfRule>
  </conditionalFormatting>
  <conditionalFormatting sqref="B161">
    <cfRule type="cellIs" dxfId="1702" priority="2122" operator="equal">
      <formula>#REF!</formula>
    </cfRule>
    <cfRule type="cellIs" dxfId="1701" priority="2123" operator="equal">
      <formula>#REF!</formula>
    </cfRule>
    <cfRule type="cellIs" dxfId="1700" priority="2124" operator="equal">
      <formula>#REF!</formula>
    </cfRule>
    <cfRule type="cellIs" dxfId="1699" priority="2125" operator="equal">
      <formula>#REF!</formula>
    </cfRule>
    <cfRule type="cellIs" dxfId="1698" priority="2126" operator="equal">
      <formula>#REF!</formula>
    </cfRule>
    <cfRule type="cellIs" dxfId="1697" priority="2127" operator="equal">
      <formula>#REF!</formula>
    </cfRule>
    <cfRule type="cellIs" dxfId="1696" priority="2128" operator="equal">
      <formula>#REF!</formula>
    </cfRule>
    <cfRule type="cellIs" dxfId="1695" priority="2129" operator="equal">
      <formula>#REF!</formula>
    </cfRule>
    <cfRule type="cellIs" dxfId="1694" priority="2130" operator="equal">
      <formula>#REF!</formula>
    </cfRule>
    <cfRule type="cellIs" dxfId="1693" priority="2131" operator="equal">
      <formula>#REF!</formula>
    </cfRule>
    <cfRule type="cellIs" dxfId="1692" priority="2132" operator="equal">
      <formula>#REF!</formula>
    </cfRule>
    <cfRule type="cellIs" dxfId="1691" priority="2133" operator="equal">
      <formula>#REF!</formula>
    </cfRule>
    <cfRule type="cellIs" dxfId="1690" priority="2134" operator="equal">
      <formula>#REF!</formula>
    </cfRule>
    <cfRule type="cellIs" dxfId="1689" priority="2135" operator="equal">
      <formula>#REF!</formula>
    </cfRule>
    <cfRule type="cellIs" dxfId="1688" priority="2136" operator="equal">
      <formula>#REF!</formula>
    </cfRule>
    <cfRule type="cellIs" dxfId="1687" priority="2137" operator="equal">
      <formula>#REF!</formula>
    </cfRule>
    <cfRule type="cellIs" dxfId="1686" priority="2138" operator="equal">
      <formula>#REF!</formula>
    </cfRule>
    <cfRule type="cellIs" dxfId="1685" priority="2139" operator="equal">
      <formula>#REF!</formula>
    </cfRule>
  </conditionalFormatting>
  <conditionalFormatting sqref="I148:I149 I151">
    <cfRule type="cellIs" dxfId="1684" priority="2052" operator="equal">
      <formula>"Muy Alta"</formula>
    </cfRule>
    <cfRule type="cellIs" dxfId="1683" priority="2053" operator="equal">
      <formula>"Alta"</formula>
    </cfRule>
    <cfRule type="cellIs" dxfId="1682" priority="2054" operator="equal">
      <formula>"Media"</formula>
    </cfRule>
    <cfRule type="cellIs" dxfId="1681" priority="2055" operator="equal">
      <formula>"Baja"</formula>
    </cfRule>
    <cfRule type="cellIs" dxfId="1680" priority="2056" operator="equal">
      <formula>"Muy Baja"</formula>
    </cfRule>
  </conditionalFormatting>
  <conditionalFormatting sqref="M148:M149 M151">
    <cfRule type="cellIs" dxfId="1679" priority="2047" operator="equal">
      <formula>"Catastrófico"</formula>
    </cfRule>
    <cfRule type="cellIs" dxfId="1678" priority="2048" operator="equal">
      <formula>"Mayor"</formula>
    </cfRule>
    <cfRule type="cellIs" dxfId="1677" priority="2049" operator="equal">
      <formula>"Moderado"</formula>
    </cfRule>
    <cfRule type="cellIs" dxfId="1676" priority="2050" operator="equal">
      <formula>"Menor"</formula>
    </cfRule>
    <cfRule type="cellIs" dxfId="1675" priority="2051" operator="equal">
      <formula>"Leve"</formula>
    </cfRule>
  </conditionalFormatting>
  <conditionalFormatting sqref="O148:O149">
    <cfRule type="cellIs" dxfId="1674" priority="2043" operator="equal">
      <formula>"Extremo"</formula>
    </cfRule>
    <cfRule type="cellIs" dxfId="1673" priority="2044" operator="equal">
      <formula>"Alto"</formula>
    </cfRule>
    <cfRule type="cellIs" dxfId="1672" priority="2045" operator="equal">
      <formula>"Moderado"</formula>
    </cfRule>
    <cfRule type="cellIs" dxfId="1671" priority="2046" operator="equal">
      <formula>"Bajo"</formula>
    </cfRule>
  </conditionalFormatting>
  <conditionalFormatting sqref="O151">
    <cfRule type="cellIs" dxfId="1670" priority="2025" operator="equal">
      <formula>"Extremo"</formula>
    </cfRule>
    <cfRule type="cellIs" dxfId="1669" priority="2026" operator="equal">
      <formula>"Alto"</formula>
    </cfRule>
    <cfRule type="cellIs" dxfId="1668" priority="2027" operator="equal">
      <formula>"Moderado"</formula>
    </cfRule>
    <cfRule type="cellIs" dxfId="1667" priority="2028" operator="equal">
      <formula>"Bajo"</formula>
    </cfRule>
  </conditionalFormatting>
  <conditionalFormatting sqref="Z151:Z152">
    <cfRule type="cellIs" dxfId="1666" priority="2020" operator="equal">
      <formula>"Muy Alta"</formula>
    </cfRule>
    <cfRule type="cellIs" dxfId="1665" priority="2021" operator="equal">
      <formula>"Alta"</formula>
    </cfRule>
    <cfRule type="cellIs" dxfId="1664" priority="2022" operator="equal">
      <formula>"Media"</formula>
    </cfRule>
    <cfRule type="cellIs" dxfId="1663" priority="2023" operator="equal">
      <formula>"Baja"</formula>
    </cfRule>
    <cfRule type="cellIs" dxfId="1662" priority="2024" operator="equal">
      <formula>"Muy Baja"</formula>
    </cfRule>
  </conditionalFormatting>
  <conditionalFormatting sqref="AB151:AB152">
    <cfRule type="cellIs" dxfId="1661" priority="2015" operator="equal">
      <formula>"Catastrófico"</formula>
    </cfRule>
    <cfRule type="cellIs" dxfId="1660" priority="2016" operator="equal">
      <formula>"Mayor"</formula>
    </cfRule>
    <cfRule type="cellIs" dxfId="1659" priority="2017" operator="equal">
      <formula>"Moderado"</formula>
    </cfRule>
    <cfRule type="cellIs" dxfId="1658" priority="2018" operator="equal">
      <formula>"Menor"</formula>
    </cfRule>
    <cfRule type="cellIs" dxfId="1657" priority="2019" operator="equal">
      <formula>"Leve"</formula>
    </cfRule>
  </conditionalFormatting>
  <conditionalFormatting sqref="AD151:AD152">
    <cfRule type="cellIs" dxfId="1656" priority="2011" operator="equal">
      <formula>"Extremo"</formula>
    </cfRule>
    <cfRule type="cellIs" dxfId="1655" priority="2012" operator="equal">
      <formula>"Alto"</formula>
    </cfRule>
    <cfRule type="cellIs" dxfId="1654" priority="2013" operator="equal">
      <formula>"Moderado"</formula>
    </cfRule>
    <cfRule type="cellIs" dxfId="1653" priority="2014" operator="equal">
      <formula>"Bajo"</formula>
    </cfRule>
  </conditionalFormatting>
  <conditionalFormatting sqref="B148:B149 B151">
    <cfRule type="cellIs" dxfId="1652" priority="1992" operator="equal">
      <formula>#REF!</formula>
    </cfRule>
    <cfRule type="cellIs" dxfId="1651" priority="1993" operator="equal">
      <formula>#REF!</formula>
    </cfRule>
    <cfRule type="cellIs" dxfId="1650" priority="1994" operator="equal">
      <formula>#REF!</formula>
    </cfRule>
    <cfRule type="cellIs" dxfId="1649" priority="1995" operator="equal">
      <formula>#REF!</formula>
    </cfRule>
    <cfRule type="cellIs" dxfId="1648" priority="1996" operator="equal">
      <formula>#REF!</formula>
    </cfRule>
    <cfRule type="cellIs" dxfId="1647" priority="1997" operator="equal">
      <formula>#REF!</formula>
    </cfRule>
    <cfRule type="cellIs" dxfId="1646" priority="1998" operator="equal">
      <formula>#REF!</formula>
    </cfRule>
    <cfRule type="cellIs" dxfId="1645" priority="1999" operator="equal">
      <formula>#REF!</formula>
    </cfRule>
    <cfRule type="cellIs" dxfId="1644" priority="2000" operator="equal">
      <formula>#REF!</formula>
    </cfRule>
    <cfRule type="cellIs" dxfId="1643" priority="2001" operator="equal">
      <formula>#REF!</formula>
    </cfRule>
    <cfRule type="cellIs" dxfId="1642" priority="2002" operator="equal">
      <formula>#REF!</formula>
    </cfRule>
    <cfRule type="cellIs" dxfId="1641" priority="2003" operator="equal">
      <formula>#REF!</formula>
    </cfRule>
    <cfRule type="cellIs" dxfId="1640" priority="2004" operator="equal">
      <formula>#REF!</formula>
    </cfRule>
    <cfRule type="cellIs" dxfId="1639" priority="2005" operator="equal">
      <formula>#REF!</formula>
    </cfRule>
    <cfRule type="cellIs" dxfId="1638" priority="2006" operator="equal">
      <formula>#REF!</formula>
    </cfRule>
    <cfRule type="cellIs" dxfId="1637" priority="2007" operator="equal">
      <formula>#REF!</formula>
    </cfRule>
    <cfRule type="cellIs" dxfId="1636" priority="2008" operator="equal">
      <formula>#REF!</formula>
    </cfRule>
    <cfRule type="cellIs" dxfId="1635" priority="2009" operator="equal">
      <formula>#REF!</formula>
    </cfRule>
  </conditionalFormatting>
  <conditionalFormatting sqref="I153 I157">
    <cfRule type="cellIs" dxfId="1634" priority="1937" operator="equal">
      <formula>"Muy Alta"</formula>
    </cfRule>
  </conditionalFormatting>
  <conditionalFormatting sqref="I153 I157">
    <cfRule type="cellIs" dxfId="1633" priority="1938" operator="equal">
      <formula>"Alta"</formula>
    </cfRule>
  </conditionalFormatting>
  <conditionalFormatting sqref="I153 I157">
    <cfRule type="cellIs" dxfId="1632" priority="1939" operator="equal">
      <formula>"Media"</formula>
    </cfRule>
  </conditionalFormatting>
  <conditionalFormatting sqref="I153 I157">
    <cfRule type="cellIs" dxfId="1631" priority="1940" operator="equal">
      <formula>"Baja"</formula>
    </cfRule>
  </conditionalFormatting>
  <conditionalFormatting sqref="I153 I157">
    <cfRule type="cellIs" dxfId="1630" priority="1941" operator="equal">
      <formula>"Muy Baja"</formula>
    </cfRule>
  </conditionalFormatting>
  <conditionalFormatting sqref="M153 M157">
    <cfRule type="cellIs" dxfId="1629" priority="1942" operator="equal">
      <formula>"Catastrófico"</formula>
    </cfRule>
  </conditionalFormatting>
  <conditionalFormatting sqref="M153 M157">
    <cfRule type="cellIs" dxfId="1628" priority="1943" operator="equal">
      <formula>"Mayor"</formula>
    </cfRule>
  </conditionalFormatting>
  <conditionalFormatting sqref="M153 M157">
    <cfRule type="cellIs" dxfId="1627" priority="1944" operator="equal">
      <formula>"Moderado"</formula>
    </cfRule>
  </conditionalFormatting>
  <conditionalFormatting sqref="M153 M157">
    <cfRule type="cellIs" dxfId="1626" priority="1945" operator="equal">
      <formula>"Menor"</formula>
    </cfRule>
  </conditionalFormatting>
  <conditionalFormatting sqref="M153 M157">
    <cfRule type="cellIs" dxfId="1625" priority="1946" operator="equal">
      <formula>"Leve"</formula>
    </cfRule>
  </conditionalFormatting>
  <conditionalFormatting sqref="O153">
    <cfRule type="cellIs" dxfId="1624" priority="1947" operator="equal">
      <formula>"Extremo"</formula>
    </cfRule>
  </conditionalFormatting>
  <conditionalFormatting sqref="O153">
    <cfRule type="cellIs" dxfId="1623" priority="1948" operator="equal">
      <formula>"Alto"</formula>
    </cfRule>
  </conditionalFormatting>
  <conditionalFormatting sqref="O153">
    <cfRule type="cellIs" dxfId="1622" priority="1949" operator="equal">
      <formula>"Moderado"</formula>
    </cfRule>
  </conditionalFormatting>
  <conditionalFormatting sqref="O153">
    <cfRule type="cellIs" dxfId="1621" priority="1950" operator="equal">
      <formula>"Bajo"</formula>
    </cfRule>
  </conditionalFormatting>
  <conditionalFormatting sqref="Z153:Z156">
    <cfRule type="cellIs" dxfId="1620" priority="1951" operator="equal">
      <formula>"Muy Alta"</formula>
    </cfRule>
  </conditionalFormatting>
  <conditionalFormatting sqref="Z153:Z156">
    <cfRule type="cellIs" dxfId="1619" priority="1952" operator="equal">
      <formula>"Alta"</formula>
    </cfRule>
  </conditionalFormatting>
  <conditionalFormatting sqref="Z153:Z156">
    <cfRule type="cellIs" dxfId="1618" priority="1953" operator="equal">
      <formula>"Media"</formula>
    </cfRule>
  </conditionalFormatting>
  <conditionalFormatting sqref="Z153:Z156">
    <cfRule type="cellIs" dxfId="1617" priority="1954" operator="equal">
      <formula>"Baja"</formula>
    </cfRule>
  </conditionalFormatting>
  <conditionalFormatting sqref="Z153:Z156">
    <cfRule type="cellIs" dxfId="1616" priority="1955" operator="equal">
      <formula>"Muy Baja"</formula>
    </cfRule>
  </conditionalFormatting>
  <conditionalFormatting sqref="AB153:AB156">
    <cfRule type="cellIs" dxfId="1615" priority="1956" operator="equal">
      <formula>"Catastrófico"</formula>
    </cfRule>
  </conditionalFormatting>
  <conditionalFormatting sqref="AB153:AB156">
    <cfRule type="cellIs" dxfId="1614" priority="1957" operator="equal">
      <formula>"Mayor"</formula>
    </cfRule>
  </conditionalFormatting>
  <conditionalFormatting sqref="AB153:AB156">
    <cfRule type="cellIs" dxfId="1613" priority="1958" operator="equal">
      <formula>"Moderado"</formula>
    </cfRule>
  </conditionalFormatting>
  <conditionalFormatting sqref="AB153:AB156">
    <cfRule type="cellIs" dxfId="1612" priority="1959" operator="equal">
      <formula>"Menor"</formula>
    </cfRule>
  </conditionalFormatting>
  <conditionalFormatting sqref="AB153:AB156">
    <cfRule type="cellIs" dxfId="1611" priority="1960" operator="equal">
      <formula>"Leve"</formula>
    </cfRule>
  </conditionalFormatting>
  <conditionalFormatting sqref="AD153:AD156">
    <cfRule type="cellIs" dxfId="1610" priority="1961" operator="equal">
      <formula>"Extremo"</formula>
    </cfRule>
  </conditionalFormatting>
  <conditionalFormatting sqref="AD153:AD156">
    <cfRule type="cellIs" dxfId="1609" priority="1962" operator="equal">
      <formula>"Alto"</formula>
    </cfRule>
  </conditionalFormatting>
  <conditionalFormatting sqref="AD153:AD156">
    <cfRule type="cellIs" dxfId="1608" priority="1963" operator="equal">
      <formula>"Moderado"</formula>
    </cfRule>
  </conditionalFormatting>
  <conditionalFormatting sqref="AD153:AD156">
    <cfRule type="cellIs" dxfId="1607" priority="1964" operator="equal">
      <formula>"Bajo"</formula>
    </cfRule>
  </conditionalFormatting>
  <conditionalFormatting sqref="O157">
    <cfRule type="cellIs" dxfId="1606" priority="1965" operator="equal">
      <formula>"Extremo"</formula>
    </cfRule>
  </conditionalFormatting>
  <conditionalFormatting sqref="O157">
    <cfRule type="cellIs" dxfId="1605" priority="1966" operator="equal">
      <formula>"Alto"</formula>
    </cfRule>
  </conditionalFormatting>
  <conditionalFormatting sqref="O157">
    <cfRule type="cellIs" dxfId="1604" priority="1967" operator="equal">
      <formula>"Moderado"</formula>
    </cfRule>
  </conditionalFormatting>
  <conditionalFormatting sqref="O157">
    <cfRule type="cellIs" dxfId="1603" priority="1968" operator="equal">
      <formula>"Bajo"</formula>
    </cfRule>
  </conditionalFormatting>
  <conditionalFormatting sqref="L153:L159">
    <cfRule type="containsText" dxfId="1602" priority="1973" operator="containsText" text="❌">
      <formula>NOT(ISERROR(SEARCH(("❌"),(L153))))</formula>
    </cfRule>
  </conditionalFormatting>
  <conditionalFormatting sqref="B153">
    <cfRule type="cellIs" dxfId="1601" priority="1974" operator="equal">
      <formula>#REF!</formula>
    </cfRule>
  </conditionalFormatting>
  <conditionalFormatting sqref="B153">
    <cfRule type="cellIs" dxfId="1600" priority="1975" operator="equal">
      <formula>#REF!</formula>
    </cfRule>
  </conditionalFormatting>
  <conditionalFormatting sqref="B153">
    <cfRule type="cellIs" dxfId="1599" priority="1976" operator="equal">
      <formula>#REF!</formula>
    </cfRule>
  </conditionalFormatting>
  <conditionalFormatting sqref="B153">
    <cfRule type="cellIs" dxfId="1598" priority="1977" operator="equal">
      <formula>#REF!</formula>
    </cfRule>
  </conditionalFormatting>
  <conditionalFormatting sqref="B153">
    <cfRule type="cellIs" dxfId="1597" priority="1978" operator="equal">
      <formula>#REF!</formula>
    </cfRule>
  </conditionalFormatting>
  <conditionalFormatting sqref="B153">
    <cfRule type="cellIs" dxfId="1596" priority="1979" operator="equal">
      <formula>#REF!</formula>
    </cfRule>
  </conditionalFormatting>
  <conditionalFormatting sqref="B153">
    <cfRule type="cellIs" dxfId="1595" priority="1980" operator="equal">
      <formula>#REF!</formula>
    </cfRule>
  </conditionalFormatting>
  <conditionalFormatting sqref="B153">
    <cfRule type="cellIs" dxfId="1594" priority="1981" operator="equal">
      <formula>#REF!</formula>
    </cfRule>
  </conditionalFormatting>
  <conditionalFormatting sqref="B153">
    <cfRule type="cellIs" dxfId="1593" priority="1982" operator="equal">
      <formula>#REF!</formula>
    </cfRule>
  </conditionalFormatting>
  <conditionalFormatting sqref="B153">
    <cfRule type="cellIs" dxfId="1592" priority="1983" operator="equal">
      <formula>#REF!</formula>
    </cfRule>
  </conditionalFormatting>
  <conditionalFormatting sqref="B153">
    <cfRule type="cellIs" dxfId="1591" priority="1984" operator="equal">
      <formula>#REF!</formula>
    </cfRule>
  </conditionalFormatting>
  <conditionalFormatting sqref="B153">
    <cfRule type="cellIs" dxfId="1590" priority="1985" operator="equal">
      <formula>#REF!</formula>
    </cfRule>
  </conditionalFormatting>
  <conditionalFormatting sqref="B153">
    <cfRule type="cellIs" dxfId="1589" priority="1986" operator="equal">
      <formula>#REF!</formula>
    </cfRule>
  </conditionalFormatting>
  <conditionalFormatting sqref="B153">
    <cfRule type="cellIs" dxfId="1588" priority="1987" operator="equal">
      <formula>#REF!</formula>
    </cfRule>
  </conditionalFormatting>
  <conditionalFormatting sqref="B153">
    <cfRule type="cellIs" dxfId="1587" priority="1988" operator="equal">
      <formula>#REF!</formula>
    </cfRule>
  </conditionalFormatting>
  <conditionalFormatting sqref="B153">
    <cfRule type="cellIs" dxfId="1586" priority="1989" operator="equal">
      <formula>#REF!</formula>
    </cfRule>
  </conditionalFormatting>
  <conditionalFormatting sqref="B153">
    <cfRule type="cellIs" dxfId="1585" priority="1990" operator="equal">
      <formula>#REF!</formula>
    </cfRule>
  </conditionalFormatting>
  <conditionalFormatting sqref="B153">
    <cfRule type="cellIs" dxfId="1584" priority="1991" operator="equal">
      <formula>#REF!</formula>
    </cfRule>
  </conditionalFormatting>
  <conditionalFormatting sqref="I10">
    <cfRule type="cellIs" dxfId="1583" priority="1875" operator="equal">
      <formula>"Muy Alta"</formula>
    </cfRule>
    <cfRule type="cellIs" dxfId="1582" priority="1876" operator="equal">
      <formula>"Alta"</formula>
    </cfRule>
    <cfRule type="cellIs" dxfId="1581" priority="1877" operator="equal">
      <formula>"Media"</formula>
    </cfRule>
    <cfRule type="cellIs" dxfId="1580" priority="1878" operator="equal">
      <formula>"Baja"</formula>
    </cfRule>
    <cfRule type="cellIs" dxfId="1579" priority="1879" operator="equal">
      <formula>"Muy Baja"</formula>
    </cfRule>
  </conditionalFormatting>
  <conditionalFormatting sqref="M10">
    <cfRule type="cellIs" dxfId="1578" priority="1870" operator="equal">
      <formula>"Catastrófico"</formula>
    </cfRule>
    <cfRule type="cellIs" dxfId="1577" priority="1871" operator="equal">
      <formula>"Mayor"</formula>
    </cfRule>
    <cfRule type="cellIs" dxfId="1576" priority="1872" operator="equal">
      <formula>"Moderado"</formula>
    </cfRule>
    <cfRule type="cellIs" dxfId="1575" priority="1873" operator="equal">
      <formula>"Menor"</formula>
    </cfRule>
    <cfRule type="cellIs" dxfId="1574" priority="1874" operator="equal">
      <formula>"Leve"</formula>
    </cfRule>
  </conditionalFormatting>
  <conditionalFormatting sqref="O10">
    <cfRule type="cellIs" dxfId="1573" priority="1866" operator="equal">
      <formula>"Extremo"</formula>
    </cfRule>
    <cfRule type="cellIs" dxfId="1572" priority="1867" operator="equal">
      <formula>"Alto"</formula>
    </cfRule>
    <cfRule type="cellIs" dxfId="1571" priority="1868" operator="equal">
      <formula>"Moderado"</formula>
    </cfRule>
    <cfRule type="cellIs" dxfId="1570" priority="1869" operator="equal">
      <formula>"Bajo"</formula>
    </cfRule>
  </conditionalFormatting>
  <conditionalFormatting sqref="Z10:Z11">
    <cfRule type="cellIs" dxfId="1569" priority="1861" operator="equal">
      <formula>"Muy Alta"</formula>
    </cfRule>
    <cfRule type="cellIs" dxfId="1568" priority="1862" operator="equal">
      <formula>"Alta"</formula>
    </cfRule>
    <cfRule type="cellIs" dxfId="1567" priority="1863" operator="equal">
      <formula>"Media"</formula>
    </cfRule>
    <cfRule type="cellIs" dxfId="1566" priority="1864" operator="equal">
      <formula>"Baja"</formula>
    </cfRule>
    <cfRule type="cellIs" dxfId="1565" priority="1865" operator="equal">
      <formula>"Muy Baja"</formula>
    </cfRule>
  </conditionalFormatting>
  <conditionalFormatting sqref="AB10:AB11">
    <cfRule type="cellIs" dxfId="1564" priority="1856" operator="equal">
      <formula>"Catastrófico"</formula>
    </cfRule>
    <cfRule type="cellIs" dxfId="1563" priority="1857" operator="equal">
      <formula>"Mayor"</formula>
    </cfRule>
    <cfRule type="cellIs" dxfId="1562" priority="1858" operator="equal">
      <formula>"Moderado"</formula>
    </cfRule>
    <cfRule type="cellIs" dxfId="1561" priority="1859" operator="equal">
      <formula>"Menor"</formula>
    </cfRule>
    <cfRule type="cellIs" dxfId="1560" priority="1860" operator="equal">
      <formula>"Leve"</formula>
    </cfRule>
  </conditionalFormatting>
  <conditionalFormatting sqref="AD10:AD11">
    <cfRule type="cellIs" dxfId="1559" priority="1852" operator="equal">
      <formula>"Extremo"</formula>
    </cfRule>
    <cfRule type="cellIs" dxfId="1558" priority="1853" operator="equal">
      <formula>"Alto"</formula>
    </cfRule>
    <cfRule type="cellIs" dxfId="1557" priority="1854" operator="equal">
      <formula>"Moderado"</formula>
    </cfRule>
    <cfRule type="cellIs" dxfId="1556" priority="1855" operator="equal">
      <formula>"Bajo"</formula>
    </cfRule>
  </conditionalFormatting>
  <conditionalFormatting sqref="L10:L15">
    <cfRule type="containsText" dxfId="1555" priority="1851" operator="containsText" text="❌">
      <formula>NOT(ISERROR(SEARCH("❌",L10)))</formula>
    </cfRule>
  </conditionalFormatting>
  <conditionalFormatting sqref="B10">
    <cfRule type="cellIs" dxfId="1554" priority="1833" operator="equal">
      <formula>#REF!</formula>
    </cfRule>
    <cfRule type="cellIs" dxfId="1553" priority="1834" operator="equal">
      <formula>#REF!</formula>
    </cfRule>
    <cfRule type="cellIs" dxfId="1552" priority="1835" operator="equal">
      <formula>#REF!</formula>
    </cfRule>
    <cfRule type="cellIs" dxfId="1551" priority="1836" operator="equal">
      <formula>#REF!</formula>
    </cfRule>
    <cfRule type="cellIs" dxfId="1550" priority="1837" operator="equal">
      <formula>#REF!</formula>
    </cfRule>
    <cfRule type="cellIs" dxfId="1549" priority="1838" operator="equal">
      <formula>#REF!</formula>
    </cfRule>
    <cfRule type="cellIs" dxfId="1548" priority="1839" operator="equal">
      <formula>#REF!</formula>
    </cfRule>
    <cfRule type="cellIs" dxfId="1547" priority="1840" operator="equal">
      <formula>#REF!</formula>
    </cfRule>
    <cfRule type="cellIs" dxfId="1546" priority="1841" operator="equal">
      <formula>#REF!</formula>
    </cfRule>
    <cfRule type="cellIs" dxfId="1545" priority="1842" operator="equal">
      <formula>#REF!</formula>
    </cfRule>
    <cfRule type="cellIs" dxfId="1544" priority="1843" operator="equal">
      <formula>#REF!</formula>
    </cfRule>
    <cfRule type="cellIs" dxfId="1543" priority="1844" operator="equal">
      <formula>#REF!</formula>
    </cfRule>
    <cfRule type="cellIs" dxfId="1542" priority="1845" operator="equal">
      <formula>#REF!</formula>
    </cfRule>
    <cfRule type="cellIs" dxfId="1541" priority="1846" operator="equal">
      <formula>#REF!</formula>
    </cfRule>
    <cfRule type="cellIs" dxfId="1540" priority="1847" operator="equal">
      <formula>#REF!</formula>
    </cfRule>
    <cfRule type="cellIs" dxfId="1539" priority="1848" operator="equal">
      <formula>#REF!</formula>
    </cfRule>
    <cfRule type="cellIs" dxfId="1538" priority="1849" operator="equal">
      <formula>#REF!</formula>
    </cfRule>
    <cfRule type="cellIs" dxfId="1537" priority="1850" operator="equal">
      <formula>#REF!</formula>
    </cfRule>
  </conditionalFormatting>
  <conditionalFormatting sqref="O16">
    <cfRule type="cellIs" dxfId="1536" priority="1829" operator="equal">
      <formula>"Extremo"</formula>
    </cfRule>
    <cfRule type="cellIs" dxfId="1535" priority="1830" operator="equal">
      <formula>"Alto"</formula>
    </cfRule>
    <cfRule type="cellIs" dxfId="1534" priority="1831" operator="equal">
      <formula>"Moderado"</formula>
    </cfRule>
    <cfRule type="cellIs" dxfId="1533" priority="1832" operator="equal">
      <formula>"Bajo"</formula>
    </cfRule>
  </conditionalFormatting>
  <conditionalFormatting sqref="AD16">
    <cfRule type="cellIs" dxfId="1532" priority="1825" operator="equal">
      <formula>"Extremo"</formula>
    </cfRule>
    <cfRule type="cellIs" dxfId="1531" priority="1826" operator="equal">
      <formula>"Alto"</formula>
    </cfRule>
    <cfRule type="cellIs" dxfId="1530" priority="1827" operator="equal">
      <formula>"Moderado"</formula>
    </cfRule>
    <cfRule type="cellIs" dxfId="1529" priority="1828" operator="equal">
      <formula>"Bajo"</formula>
    </cfRule>
  </conditionalFormatting>
  <conditionalFormatting sqref="AD17">
    <cfRule type="cellIs" dxfId="1528" priority="1821" operator="equal">
      <formula>"Extremo"</formula>
    </cfRule>
    <cfRule type="cellIs" dxfId="1527" priority="1822" operator="equal">
      <formula>"Alto"</formula>
    </cfRule>
    <cfRule type="cellIs" dxfId="1526" priority="1823" operator="equal">
      <formula>"Moderado"</formula>
    </cfRule>
    <cfRule type="cellIs" dxfId="1525" priority="1824" operator="equal">
      <formula>"Bajo"</formula>
    </cfRule>
  </conditionalFormatting>
  <conditionalFormatting sqref="B22">
    <cfRule type="cellIs" dxfId="1524" priority="1774" operator="equal">
      <formula>#REF!</formula>
    </cfRule>
    <cfRule type="cellIs" dxfId="1523" priority="1775" operator="equal">
      <formula>#REF!</formula>
    </cfRule>
    <cfRule type="cellIs" dxfId="1522" priority="1776" operator="equal">
      <formula>#REF!</formula>
    </cfRule>
    <cfRule type="cellIs" dxfId="1521" priority="1777" operator="equal">
      <formula>#REF!</formula>
    </cfRule>
    <cfRule type="cellIs" dxfId="1520" priority="1778" operator="equal">
      <formula>#REF!</formula>
    </cfRule>
    <cfRule type="cellIs" dxfId="1519" priority="1779" operator="equal">
      <formula>#REF!</formula>
    </cfRule>
    <cfRule type="cellIs" dxfId="1518" priority="1780" operator="equal">
      <formula>#REF!</formula>
    </cfRule>
    <cfRule type="cellIs" dxfId="1517" priority="1781" operator="equal">
      <formula>#REF!</formula>
    </cfRule>
    <cfRule type="cellIs" dxfId="1516" priority="1782" operator="equal">
      <formula>#REF!</formula>
    </cfRule>
    <cfRule type="cellIs" dxfId="1515" priority="1783" operator="equal">
      <formula>#REF!</formula>
    </cfRule>
    <cfRule type="cellIs" dxfId="1514" priority="1784" operator="equal">
      <formula>#REF!</formula>
    </cfRule>
    <cfRule type="cellIs" dxfId="1513" priority="1785" operator="equal">
      <formula>#REF!</formula>
    </cfRule>
    <cfRule type="cellIs" dxfId="1512" priority="1786" operator="equal">
      <formula>#REF!</formula>
    </cfRule>
    <cfRule type="cellIs" dxfId="1511" priority="1787" operator="equal">
      <formula>#REF!</formula>
    </cfRule>
    <cfRule type="cellIs" dxfId="1510" priority="1788" operator="equal">
      <formula>#REF!</formula>
    </cfRule>
    <cfRule type="cellIs" dxfId="1509" priority="1789" operator="equal">
      <formula>#REF!</formula>
    </cfRule>
    <cfRule type="cellIs" dxfId="1508" priority="1790" operator="equal">
      <formula>#REF!</formula>
    </cfRule>
    <cfRule type="cellIs" dxfId="1507" priority="1791" operator="equal">
      <formula>#REF!</formula>
    </cfRule>
  </conditionalFormatting>
  <conditionalFormatting sqref="I22">
    <cfRule type="cellIs" dxfId="1506" priority="1816" operator="equal">
      <formula>"Muy Alta"</formula>
    </cfRule>
    <cfRule type="cellIs" dxfId="1505" priority="1817" operator="equal">
      <formula>"Alta"</formula>
    </cfRule>
    <cfRule type="cellIs" dxfId="1504" priority="1818" operator="equal">
      <formula>"Media"</formula>
    </cfRule>
    <cfRule type="cellIs" dxfId="1503" priority="1819" operator="equal">
      <formula>"Baja"</formula>
    </cfRule>
    <cfRule type="cellIs" dxfId="1502" priority="1820" operator="equal">
      <formula>"Muy Baja"</formula>
    </cfRule>
  </conditionalFormatting>
  <conditionalFormatting sqref="M22">
    <cfRule type="cellIs" dxfId="1501" priority="1811" operator="equal">
      <formula>"Catastrófico"</formula>
    </cfRule>
    <cfRule type="cellIs" dxfId="1500" priority="1812" operator="equal">
      <formula>"Mayor"</formula>
    </cfRule>
    <cfRule type="cellIs" dxfId="1499" priority="1813" operator="equal">
      <formula>"Moderado"</formula>
    </cfRule>
    <cfRule type="cellIs" dxfId="1498" priority="1814" operator="equal">
      <formula>"Menor"</formula>
    </cfRule>
    <cfRule type="cellIs" dxfId="1497" priority="1815" operator="equal">
      <formula>"Leve"</formula>
    </cfRule>
  </conditionalFormatting>
  <conditionalFormatting sqref="O22">
    <cfRule type="cellIs" dxfId="1496" priority="1807" operator="equal">
      <formula>"Extremo"</formula>
    </cfRule>
    <cfRule type="cellIs" dxfId="1495" priority="1808" operator="equal">
      <formula>"Alto"</formula>
    </cfRule>
    <cfRule type="cellIs" dxfId="1494" priority="1809" operator="equal">
      <formula>"Moderado"</formula>
    </cfRule>
    <cfRule type="cellIs" dxfId="1493" priority="1810" operator="equal">
      <formula>"Bajo"</formula>
    </cfRule>
  </conditionalFormatting>
  <conditionalFormatting sqref="Z22">
    <cfRule type="cellIs" dxfId="1492" priority="1802" operator="equal">
      <formula>"Muy Alta"</formula>
    </cfRule>
    <cfRule type="cellIs" dxfId="1491" priority="1803" operator="equal">
      <formula>"Alta"</formula>
    </cfRule>
    <cfRule type="cellIs" dxfId="1490" priority="1804" operator="equal">
      <formula>"Media"</formula>
    </cfRule>
    <cfRule type="cellIs" dxfId="1489" priority="1805" operator="equal">
      <formula>"Baja"</formula>
    </cfRule>
    <cfRule type="cellIs" dxfId="1488" priority="1806" operator="equal">
      <formula>"Muy Baja"</formula>
    </cfRule>
  </conditionalFormatting>
  <conditionalFormatting sqref="AB22">
    <cfRule type="cellIs" dxfId="1487" priority="1797" operator="equal">
      <formula>"Catastrófico"</formula>
    </cfRule>
    <cfRule type="cellIs" dxfId="1486" priority="1798" operator="equal">
      <formula>"Mayor"</formula>
    </cfRule>
    <cfRule type="cellIs" dxfId="1485" priority="1799" operator="equal">
      <formula>"Moderado"</formula>
    </cfRule>
    <cfRule type="cellIs" dxfId="1484" priority="1800" operator="equal">
      <formula>"Menor"</formula>
    </cfRule>
    <cfRule type="cellIs" dxfId="1483" priority="1801" operator="equal">
      <formula>"Leve"</formula>
    </cfRule>
  </conditionalFormatting>
  <conditionalFormatting sqref="AD22">
    <cfRule type="cellIs" dxfId="1482" priority="1793" operator="equal">
      <formula>"Extremo"</formula>
    </cfRule>
    <cfRule type="cellIs" dxfId="1481" priority="1794" operator="equal">
      <formula>"Alto"</formula>
    </cfRule>
    <cfRule type="cellIs" dxfId="1480" priority="1795" operator="equal">
      <formula>"Moderado"</formula>
    </cfRule>
    <cfRule type="cellIs" dxfId="1479" priority="1796" operator="equal">
      <formula>"Bajo"</formula>
    </cfRule>
  </conditionalFormatting>
  <conditionalFormatting sqref="L22:L27">
    <cfRule type="containsText" dxfId="1478" priority="1792" operator="containsText" text="❌">
      <formula>NOT(ISERROR(SEARCH("❌",L22)))</formula>
    </cfRule>
  </conditionalFormatting>
  <conditionalFormatting sqref="I31 I37">
    <cfRule type="cellIs" dxfId="1477" priority="1769" operator="equal">
      <formula>"Muy Alta"</formula>
    </cfRule>
    <cfRule type="cellIs" dxfId="1476" priority="1770" operator="equal">
      <formula>"Alta"</formula>
    </cfRule>
    <cfRule type="cellIs" dxfId="1475" priority="1771" operator="equal">
      <formula>"Media"</formula>
    </cfRule>
    <cfRule type="cellIs" dxfId="1474" priority="1772" operator="equal">
      <formula>"Baja"</formula>
    </cfRule>
    <cfRule type="cellIs" dxfId="1473" priority="1773" operator="equal">
      <formula>"Muy Baja"</formula>
    </cfRule>
  </conditionalFormatting>
  <conditionalFormatting sqref="M31 M37">
    <cfRule type="cellIs" dxfId="1472" priority="1764" operator="equal">
      <formula>"Catastrófico"</formula>
    </cfRule>
    <cfRule type="cellIs" dxfId="1471" priority="1765" operator="equal">
      <formula>"Mayor"</formula>
    </cfRule>
    <cfRule type="cellIs" dxfId="1470" priority="1766" operator="equal">
      <formula>"Moderado"</formula>
    </cfRule>
    <cfRule type="cellIs" dxfId="1469" priority="1767" operator="equal">
      <formula>"Menor"</formula>
    </cfRule>
    <cfRule type="cellIs" dxfId="1468" priority="1768" operator="equal">
      <formula>"Leve"</formula>
    </cfRule>
  </conditionalFormatting>
  <conditionalFormatting sqref="O31">
    <cfRule type="cellIs" dxfId="1467" priority="1760" operator="equal">
      <formula>"Extremo"</formula>
    </cfRule>
    <cfRule type="cellIs" dxfId="1466" priority="1761" operator="equal">
      <formula>"Alto"</formula>
    </cfRule>
    <cfRule type="cellIs" dxfId="1465" priority="1762" operator="equal">
      <formula>"Moderado"</formula>
    </cfRule>
    <cfRule type="cellIs" dxfId="1464" priority="1763" operator="equal">
      <formula>"Bajo"</formula>
    </cfRule>
  </conditionalFormatting>
  <conditionalFormatting sqref="Z31">
    <cfRule type="cellIs" dxfId="1463" priority="1755" operator="equal">
      <formula>"Muy Alta"</formula>
    </cfRule>
    <cfRule type="cellIs" dxfId="1462" priority="1756" operator="equal">
      <formula>"Alta"</formula>
    </cfRule>
    <cfRule type="cellIs" dxfId="1461" priority="1757" operator="equal">
      <formula>"Media"</formula>
    </cfRule>
    <cfRule type="cellIs" dxfId="1460" priority="1758" operator="equal">
      <formula>"Baja"</formula>
    </cfRule>
    <cfRule type="cellIs" dxfId="1459" priority="1759" operator="equal">
      <formula>"Muy Baja"</formula>
    </cfRule>
  </conditionalFormatting>
  <conditionalFormatting sqref="AB31">
    <cfRule type="cellIs" dxfId="1458" priority="1750" operator="equal">
      <formula>"Catastrófico"</formula>
    </cfRule>
    <cfRule type="cellIs" dxfId="1457" priority="1751" operator="equal">
      <formula>"Mayor"</formula>
    </cfRule>
    <cfRule type="cellIs" dxfId="1456" priority="1752" operator="equal">
      <formula>"Moderado"</formula>
    </cfRule>
    <cfRule type="cellIs" dxfId="1455" priority="1753" operator="equal">
      <formula>"Menor"</formula>
    </cfRule>
    <cfRule type="cellIs" dxfId="1454" priority="1754" operator="equal">
      <formula>"Leve"</formula>
    </cfRule>
  </conditionalFormatting>
  <conditionalFormatting sqref="AD31">
    <cfRule type="cellIs" dxfId="1453" priority="1746" operator="equal">
      <formula>"Extremo"</formula>
    </cfRule>
    <cfRule type="cellIs" dxfId="1452" priority="1747" operator="equal">
      <formula>"Alto"</formula>
    </cfRule>
    <cfRule type="cellIs" dxfId="1451" priority="1748" operator="equal">
      <formula>"Moderado"</formula>
    </cfRule>
    <cfRule type="cellIs" dxfId="1450" priority="1749" operator="equal">
      <formula>"Bajo"</formula>
    </cfRule>
  </conditionalFormatting>
  <conditionalFormatting sqref="O37">
    <cfRule type="cellIs" dxfId="1449" priority="1742" operator="equal">
      <formula>"Extremo"</formula>
    </cfRule>
    <cfRule type="cellIs" dxfId="1448" priority="1743" operator="equal">
      <formula>"Alto"</formula>
    </cfRule>
    <cfRule type="cellIs" dxfId="1447" priority="1744" operator="equal">
      <formula>"Moderado"</formula>
    </cfRule>
    <cfRule type="cellIs" dxfId="1446" priority="1745" operator="equal">
      <formula>"Bajo"</formula>
    </cfRule>
  </conditionalFormatting>
  <conditionalFormatting sqref="Z37">
    <cfRule type="cellIs" dxfId="1445" priority="1737" operator="equal">
      <formula>"Muy Alta"</formula>
    </cfRule>
    <cfRule type="cellIs" dxfId="1444" priority="1738" operator="equal">
      <formula>"Alta"</formula>
    </cfRule>
    <cfRule type="cellIs" dxfId="1443" priority="1739" operator="equal">
      <formula>"Media"</formula>
    </cfRule>
    <cfRule type="cellIs" dxfId="1442" priority="1740" operator="equal">
      <formula>"Baja"</formula>
    </cfRule>
    <cfRule type="cellIs" dxfId="1441" priority="1741" operator="equal">
      <formula>"Muy Baja"</formula>
    </cfRule>
  </conditionalFormatting>
  <conditionalFormatting sqref="AB37">
    <cfRule type="cellIs" dxfId="1440" priority="1732" operator="equal">
      <formula>"Catastrófico"</formula>
    </cfRule>
    <cfRule type="cellIs" dxfId="1439" priority="1733" operator="equal">
      <formula>"Mayor"</formula>
    </cfRule>
    <cfRule type="cellIs" dxfId="1438" priority="1734" operator="equal">
      <formula>"Moderado"</formula>
    </cfRule>
    <cfRule type="cellIs" dxfId="1437" priority="1735" operator="equal">
      <formula>"Menor"</formula>
    </cfRule>
    <cfRule type="cellIs" dxfId="1436" priority="1736" operator="equal">
      <formula>"Leve"</formula>
    </cfRule>
  </conditionalFormatting>
  <conditionalFormatting sqref="AD37">
    <cfRule type="cellIs" dxfId="1435" priority="1728" operator="equal">
      <formula>"Extremo"</formula>
    </cfRule>
    <cfRule type="cellIs" dxfId="1434" priority="1729" operator="equal">
      <formula>"Alto"</formula>
    </cfRule>
    <cfRule type="cellIs" dxfId="1433" priority="1730" operator="equal">
      <formula>"Moderado"</formula>
    </cfRule>
    <cfRule type="cellIs" dxfId="1432" priority="1731" operator="equal">
      <formula>"Bajo"</formula>
    </cfRule>
  </conditionalFormatting>
  <conditionalFormatting sqref="L31:L42">
    <cfRule type="containsText" dxfId="1431" priority="1727" operator="containsText" text="❌">
      <formula>NOT(ISERROR(SEARCH("❌",L31)))</formula>
    </cfRule>
  </conditionalFormatting>
  <conditionalFormatting sqref="B31 B37">
    <cfRule type="cellIs" dxfId="1430" priority="1709" operator="equal">
      <formula>#REF!</formula>
    </cfRule>
    <cfRule type="cellIs" dxfId="1429" priority="1710" operator="equal">
      <formula>#REF!</formula>
    </cfRule>
    <cfRule type="cellIs" dxfId="1428" priority="1711" operator="equal">
      <formula>#REF!</formula>
    </cfRule>
    <cfRule type="cellIs" dxfId="1427" priority="1712" operator="equal">
      <formula>#REF!</formula>
    </cfRule>
    <cfRule type="cellIs" dxfId="1426" priority="1713" operator="equal">
      <formula>#REF!</formula>
    </cfRule>
    <cfRule type="cellIs" dxfId="1425" priority="1714" operator="equal">
      <formula>#REF!</formula>
    </cfRule>
    <cfRule type="cellIs" dxfId="1424" priority="1715" operator="equal">
      <formula>#REF!</formula>
    </cfRule>
    <cfRule type="cellIs" dxfId="1423" priority="1716" operator="equal">
      <formula>#REF!</formula>
    </cfRule>
    <cfRule type="cellIs" dxfId="1422" priority="1717" operator="equal">
      <formula>#REF!</formula>
    </cfRule>
    <cfRule type="cellIs" dxfId="1421" priority="1718" operator="equal">
      <formula>#REF!</formula>
    </cfRule>
    <cfRule type="cellIs" dxfId="1420" priority="1719" operator="equal">
      <formula>#REF!</formula>
    </cfRule>
    <cfRule type="cellIs" dxfId="1419" priority="1720" operator="equal">
      <formula>#REF!</formula>
    </cfRule>
    <cfRule type="cellIs" dxfId="1418" priority="1721" operator="equal">
      <formula>#REF!</formula>
    </cfRule>
    <cfRule type="cellIs" dxfId="1417" priority="1722" operator="equal">
      <formula>#REF!</formula>
    </cfRule>
    <cfRule type="cellIs" dxfId="1416" priority="1723" operator="equal">
      <formula>#REF!</formula>
    </cfRule>
    <cfRule type="cellIs" dxfId="1415" priority="1724" operator="equal">
      <formula>#REF!</formula>
    </cfRule>
    <cfRule type="cellIs" dxfId="1414" priority="1725" operator="equal">
      <formula>#REF!</formula>
    </cfRule>
    <cfRule type="cellIs" dxfId="1413" priority="1726" operator="equal">
      <formula>#REF!</formula>
    </cfRule>
  </conditionalFormatting>
  <conditionalFormatting sqref="I43 Z43:Z47">
    <cfRule type="cellIs" dxfId="1412" priority="1704" operator="equal">
      <formula>"Muy Alta"</formula>
    </cfRule>
    <cfRule type="cellIs" dxfId="1411" priority="1705" operator="equal">
      <formula>"Alta"</formula>
    </cfRule>
    <cfRule type="cellIs" dxfId="1410" priority="1706" operator="equal">
      <formula>"Media"</formula>
    </cfRule>
    <cfRule type="cellIs" dxfId="1409" priority="1707" operator="equal">
      <formula>"Baja"</formula>
    </cfRule>
    <cfRule type="cellIs" dxfId="1408" priority="1708" operator="equal">
      <formula>"Muy Baja"</formula>
    </cfRule>
  </conditionalFormatting>
  <conditionalFormatting sqref="M43 AB43:AB47">
    <cfRule type="cellIs" dxfId="1407" priority="1699" operator="equal">
      <formula>"Catastrófico"</formula>
    </cfRule>
    <cfRule type="cellIs" dxfId="1406" priority="1700" operator="equal">
      <formula>"Mayor"</formula>
    </cfRule>
    <cfRule type="cellIs" dxfId="1405" priority="1701" operator="equal">
      <formula>"Moderado"</formula>
    </cfRule>
    <cfRule type="cellIs" dxfId="1404" priority="1702" operator="equal">
      <formula>"Menor"</formula>
    </cfRule>
    <cfRule type="cellIs" dxfId="1403" priority="1703" operator="equal">
      <formula>"Leve"</formula>
    </cfRule>
  </conditionalFormatting>
  <conditionalFormatting sqref="O43 AD43:AD47">
    <cfRule type="cellIs" dxfId="1402" priority="1695" operator="equal">
      <formula>"Extremo"</formula>
    </cfRule>
    <cfRule type="cellIs" dxfId="1401" priority="1696" operator="equal">
      <formula>"Alto"</formula>
    </cfRule>
    <cfRule type="cellIs" dxfId="1400" priority="1697" operator="equal">
      <formula>"Moderado"</formula>
    </cfRule>
    <cfRule type="cellIs" dxfId="1399" priority="1698" operator="equal">
      <formula>"Bajo"</formula>
    </cfRule>
  </conditionalFormatting>
  <conditionalFormatting sqref="L43:L47">
    <cfRule type="containsText" dxfId="1398" priority="1694" operator="containsText" text="❌">
      <formula>NOT(ISERROR(SEARCH("❌",L43)))</formula>
    </cfRule>
  </conditionalFormatting>
  <conditionalFormatting sqref="B43">
    <cfRule type="cellIs" dxfId="1397" priority="1676" operator="equal">
      <formula>#REF!</formula>
    </cfRule>
    <cfRule type="cellIs" dxfId="1396" priority="1677" operator="equal">
      <formula>#REF!</formula>
    </cfRule>
    <cfRule type="cellIs" dxfId="1395" priority="1678" operator="equal">
      <formula>#REF!</formula>
    </cfRule>
    <cfRule type="cellIs" dxfId="1394" priority="1679" operator="equal">
      <formula>#REF!</formula>
    </cfRule>
    <cfRule type="cellIs" dxfId="1393" priority="1680" operator="equal">
      <formula>#REF!</formula>
    </cfRule>
    <cfRule type="cellIs" dxfId="1392" priority="1681" operator="equal">
      <formula>#REF!</formula>
    </cfRule>
    <cfRule type="cellIs" dxfId="1391" priority="1682" operator="equal">
      <formula>#REF!</formula>
    </cfRule>
    <cfRule type="cellIs" dxfId="1390" priority="1683" operator="equal">
      <formula>#REF!</formula>
    </cfRule>
    <cfRule type="cellIs" dxfId="1389" priority="1684" operator="equal">
      <formula>#REF!</formula>
    </cfRule>
    <cfRule type="cellIs" dxfId="1388" priority="1685" operator="equal">
      <formula>#REF!</formula>
    </cfRule>
    <cfRule type="cellIs" dxfId="1387" priority="1686" operator="equal">
      <formula>#REF!</formula>
    </cfRule>
    <cfRule type="cellIs" dxfId="1386" priority="1687" operator="equal">
      <formula>#REF!</formula>
    </cfRule>
    <cfRule type="cellIs" dxfId="1385" priority="1688" operator="equal">
      <formula>#REF!</formula>
    </cfRule>
    <cfRule type="cellIs" dxfId="1384" priority="1689" operator="equal">
      <formula>#REF!</formula>
    </cfRule>
    <cfRule type="cellIs" dxfId="1383" priority="1690" operator="equal">
      <formula>#REF!</formula>
    </cfRule>
    <cfRule type="cellIs" dxfId="1382" priority="1691" operator="equal">
      <formula>#REF!</formula>
    </cfRule>
    <cfRule type="cellIs" dxfId="1381" priority="1692" operator="equal">
      <formula>#REF!</formula>
    </cfRule>
    <cfRule type="cellIs" dxfId="1380" priority="1693" operator="equal">
      <formula>#REF!</formula>
    </cfRule>
  </conditionalFormatting>
  <conditionalFormatting sqref="I46">
    <cfRule type="cellIs" dxfId="1379" priority="1671" operator="equal">
      <formula>"Muy Alta"</formula>
    </cfRule>
    <cfRule type="cellIs" dxfId="1378" priority="1672" operator="equal">
      <formula>"Alta"</formula>
    </cfRule>
    <cfRule type="cellIs" dxfId="1377" priority="1673" operator="equal">
      <formula>"Media"</formula>
    </cfRule>
    <cfRule type="cellIs" dxfId="1376" priority="1674" operator="equal">
      <formula>"Baja"</formula>
    </cfRule>
    <cfRule type="cellIs" dxfId="1375" priority="1675" operator="equal">
      <formula>"Muy Baja"</formula>
    </cfRule>
  </conditionalFormatting>
  <conditionalFormatting sqref="M46">
    <cfRule type="cellIs" dxfId="1374" priority="1666" operator="equal">
      <formula>"Catastrófico"</formula>
    </cfRule>
    <cfRule type="cellIs" dxfId="1373" priority="1667" operator="equal">
      <formula>"Mayor"</formula>
    </cfRule>
    <cfRule type="cellIs" dxfId="1372" priority="1668" operator="equal">
      <formula>"Moderado"</formula>
    </cfRule>
    <cfRule type="cellIs" dxfId="1371" priority="1669" operator="equal">
      <formula>"Menor"</formula>
    </cfRule>
    <cfRule type="cellIs" dxfId="1370" priority="1670" operator="equal">
      <formula>"Leve"</formula>
    </cfRule>
  </conditionalFormatting>
  <conditionalFormatting sqref="O46">
    <cfRule type="cellIs" dxfId="1369" priority="1662" operator="equal">
      <formula>"Extremo"</formula>
    </cfRule>
    <cfRule type="cellIs" dxfId="1368" priority="1663" operator="equal">
      <formula>"Alto"</formula>
    </cfRule>
    <cfRule type="cellIs" dxfId="1367" priority="1664" operator="equal">
      <formula>"Moderado"</formula>
    </cfRule>
    <cfRule type="cellIs" dxfId="1366" priority="1665" operator="equal">
      <formula>"Bajo"</formula>
    </cfRule>
  </conditionalFormatting>
  <conditionalFormatting sqref="B46">
    <cfRule type="cellIs" dxfId="1365" priority="1644" operator="equal">
      <formula>#REF!</formula>
    </cfRule>
    <cfRule type="cellIs" dxfId="1364" priority="1645" operator="equal">
      <formula>#REF!</formula>
    </cfRule>
    <cfRule type="cellIs" dxfId="1363" priority="1646" operator="equal">
      <formula>#REF!</formula>
    </cfRule>
    <cfRule type="cellIs" dxfId="1362" priority="1647" operator="equal">
      <formula>#REF!</formula>
    </cfRule>
    <cfRule type="cellIs" dxfId="1361" priority="1648" operator="equal">
      <formula>#REF!</formula>
    </cfRule>
    <cfRule type="cellIs" dxfId="1360" priority="1649" operator="equal">
      <formula>#REF!</formula>
    </cfRule>
    <cfRule type="cellIs" dxfId="1359" priority="1650" operator="equal">
      <formula>#REF!</formula>
    </cfRule>
    <cfRule type="cellIs" dxfId="1358" priority="1651" operator="equal">
      <formula>#REF!</formula>
    </cfRule>
    <cfRule type="cellIs" dxfId="1357" priority="1652" operator="equal">
      <formula>#REF!</formula>
    </cfRule>
    <cfRule type="cellIs" dxfId="1356" priority="1653" operator="equal">
      <formula>#REF!</formula>
    </cfRule>
    <cfRule type="cellIs" dxfId="1355" priority="1654" operator="equal">
      <formula>#REF!</formula>
    </cfRule>
    <cfRule type="cellIs" dxfId="1354" priority="1655" operator="equal">
      <formula>#REF!</formula>
    </cfRule>
    <cfRule type="cellIs" dxfId="1353" priority="1656" operator="equal">
      <formula>#REF!</formula>
    </cfRule>
    <cfRule type="cellIs" dxfId="1352" priority="1657" operator="equal">
      <formula>#REF!</formula>
    </cfRule>
    <cfRule type="cellIs" dxfId="1351" priority="1658" operator="equal">
      <formula>#REF!</formula>
    </cfRule>
    <cfRule type="cellIs" dxfId="1350" priority="1659" operator="equal">
      <formula>#REF!</formula>
    </cfRule>
    <cfRule type="cellIs" dxfId="1349" priority="1660" operator="equal">
      <formula>#REF!</formula>
    </cfRule>
    <cfRule type="cellIs" dxfId="1348" priority="1661" operator="equal">
      <formula>#REF!</formula>
    </cfRule>
  </conditionalFormatting>
  <conditionalFormatting sqref="I48 I54">
    <cfRule type="cellIs" dxfId="1347" priority="1639" operator="equal">
      <formula>"Muy Alta"</formula>
    </cfRule>
    <cfRule type="cellIs" dxfId="1346" priority="1640" operator="equal">
      <formula>"Alta"</formula>
    </cfRule>
    <cfRule type="cellIs" dxfId="1345" priority="1641" operator="equal">
      <formula>"Media"</formula>
    </cfRule>
    <cfRule type="cellIs" dxfId="1344" priority="1642" operator="equal">
      <formula>"Baja"</formula>
    </cfRule>
    <cfRule type="cellIs" dxfId="1343" priority="1643" operator="equal">
      <formula>"Muy Baja"</formula>
    </cfRule>
  </conditionalFormatting>
  <conditionalFormatting sqref="M48 M54">
    <cfRule type="cellIs" dxfId="1342" priority="1634" operator="equal">
      <formula>"Catastrófico"</formula>
    </cfRule>
    <cfRule type="cellIs" dxfId="1341" priority="1635" operator="equal">
      <formula>"Mayor"</formula>
    </cfRule>
    <cfRule type="cellIs" dxfId="1340" priority="1636" operator="equal">
      <formula>"Moderado"</formula>
    </cfRule>
    <cfRule type="cellIs" dxfId="1339" priority="1637" operator="equal">
      <formula>"Menor"</formula>
    </cfRule>
    <cfRule type="cellIs" dxfId="1338" priority="1638" operator="equal">
      <formula>"Leve"</formula>
    </cfRule>
  </conditionalFormatting>
  <conditionalFormatting sqref="O48">
    <cfRule type="cellIs" dxfId="1337" priority="1630" operator="equal">
      <formula>"Extremo"</formula>
    </cfRule>
    <cfRule type="cellIs" dxfId="1336" priority="1631" operator="equal">
      <formula>"Alto"</formula>
    </cfRule>
    <cfRule type="cellIs" dxfId="1335" priority="1632" operator="equal">
      <formula>"Moderado"</formula>
    </cfRule>
    <cfRule type="cellIs" dxfId="1334" priority="1633" operator="equal">
      <formula>"Bajo"</formula>
    </cfRule>
  </conditionalFormatting>
  <conditionalFormatting sqref="Z48">
    <cfRule type="cellIs" dxfId="1333" priority="1625" operator="equal">
      <formula>"Muy Alta"</formula>
    </cfRule>
    <cfRule type="cellIs" dxfId="1332" priority="1626" operator="equal">
      <formula>"Alta"</formula>
    </cfRule>
    <cfRule type="cellIs" dxfId="1331" priority="1627" operator="equal">
      <formula>"Media"</formula>
    </cfRule>
    <cfRule type="cellIs" dxfId="1330" priority="1628" operator="equal">
      <formula>"Baja"</formula>
    </cfRule>
    <cfRule type="cellIs" dxfId="1329" priority="1629" operator="equal">
      <formula>"Muy Baja"</formula>
    </cfRule>
  </conditionalFormatting>
  <conditionalFormatting sqref="AB48">
    <cfRule type="cellIs" dxfId="1328" priority="1620" operator="equal">
      <formula>"Catastrófico"</formula>
    </cfRule>
    <cfRule type="cellIs" dxfId="1327" priority="1621" operator="equal">
      <formula>"Mayor"</formula>
    </cfRule>
    <cfRule type="cellIs" dxfId="1326" priority="1622" operator="equal">
      <formula>"Moderado"</formula>
    </cfRule>
    <cfRule type="cellIs" dxfId="1325" priority="1623" operator="equal">
      <formula>"Menor"</formula>
    </cfRule>
    <cfRule type="cellIs" dxfId="1324" priority="1624" operator="equal">
      <formula>"Leve"</formula>
    </cfRule>
  </conditionalFormatting>
  <conditionalFormatting sqref="AD48">
    <cfRule type="cellIs" dxfId="1323" priority="1616" operator="equal">
      <formula>"Extremo"</formula>
    </cfRule>
    <cfRule type="cellIs" dxfId="1322" priority="1617" operator="equal">
      <formula>"Alto"</formula>
    </cfRule>
    <cfRule type="cellIs" dxfId="1321" priority="1618" operator="equal">
      <formula>"Moderado"</formula>
    </cfRule>
    <cfRule type="cellIs" dxfId="1320" priority="1619" operator="equal">
      <formula>"Bajo"</formula>
    </cfRule>
  </conditionalFormatting>
  <conditionalFormatting sqref="O54">
    <cfRule type="cellIs" dxfId="1319" priority="1612" operator="equal">
      <formula>"Extremo"</formula>
    </cfRule>
    <cfRule type="cellIs" dxfId="1318" priority="1613" operator="equal">
      <formula>"Alto"</formula>
    </cfRule>
    <cfRule type="cellIs" dxfId="1317" priority="1614" operator="equal">
      <formula>"Moderado"</formula>
    </cfRule>
    <cfRule type="cellIs" dxfId="1316" priority="1615" operator="equal">
      <formula>"Bajo"</formula>
    </cfRule>
  </conditionalFormatting>
  <conditionalFormatting sqref="Z54:Z55">
    <cfRule type="cellIs" dxfId="1315" priority="1607" operator="equal">
      <formula>"Muy Alta"</formula>
    </cfRule>
    <cfRule type="cellIs" dxfId="1314" priority="1608" operator="equal">
      <formula>"Alta"</formula>
    </cfRule>
    <cfRule type="cellIs" dxfId="1313" priority="1609" operator="equal">
      <formula>"Media"</formula>
    </cfRule>
    <cfRule type="cellIs" dxfId="1312" priority="1610" operator="equal">
      <formula>"Baja"</formula>
    </cfRule>
    <cfRule type="cellIs" dxfId="1311" priority="1611" operator="equal">
      <formula>"Muy Baja"</formula>
    </cfRule>
  </conditionalFormatting>
  <conditionalFormatting sqref="AB54:AB55">
    <cfRule type="cellIs" dxfId="1310" priority="1602" operator="equal">
      <formula>"Catastrófico"</formula>
    </cfRule>
    <cfRule type="cellIs" dxfId="1309" priority="1603" operator="equal">
      <formula>"Mayor"</formula>
    </cfRule>
    <cfRule type="cellIs" dxfId="1308" priority="1604" operator="equal">
      <formula>"Moderado"</formula>
    </cfRule>
    <cfRule type="cellIs" dxfId="1307" priority="1605" operator="equal">
      <formula>"Menor"</formula>
    </cfRule>
    <cfRule type="cellIs" dxfId="1306" priority="1606" operator="equal">
      <formula>"Leve"</formula>
    </cfRule>
  </conditionalFormatting>
  <conditionalFormatting sqref="AD54:AD55">
    <cfRule type="cellIs" dxfId="1305" priority="1598" operator="equal">
      <formula>"Extremo"</formula>
    </cfRule>
    <cfRule type="cellIs" dxfId="1304" priority="1599" operator="equal">
      <formula>"Alto"</formula>
    </cfRule>
    <cfRule type="cellIs" dxfId="1303" priority="1600" operator="equal">
      <formula>"Moderado"</formula>
    </cfRule>
    <cfRule type="cellIs" dxfId="1302" priority="1601" operator="equal">
      <formula>"Bajo"</formula>
    </cfRule>
  </conditionalFormatting>
  <conditionalFormatting sqref="L54:L59">
    <cfRule type="containsText" dxfId="1301" priority="1597" operator="containsText" text="❌">
      <formula>NOT(ISERROR(SEARCH("❌",L54)))</formula>
    </cfRule>
  </conditionalFormatting>
  <conditionalFormatting sqref="B48 B54">
    <cfRule type="cellIs" dxfId="1300" priority="1579" operator="equal">
      <formula>#REF!</formula>
    </cfRule>
    <cfRule type="cellIs" dxfId="1299" priority="1580" operator="equal">
      <formula>#REF!</formula>
    </cfRule>
    <cfRule type="cellIs" dxfId="1298" priority="1581" operator="equal">
      <formula>#REF!</formula>
    </cfRule>
    <cfRule type="cellIs" dxfId="1297" priority="1582" operator="equal">
      <formula>#REF!</formula>
    </cfRule>
    <cfRule type="cellIs" dxfId="1296" priority="1583" operator="equal">
      <formula>#REF!</formula>
    </cfRule>
    <cfRule type="cellIs" dxfId="1295" priority="1584" operator="equal">
      <formula>#REF!</formula>
    </cfRule>
    <cfRule type="cellIs" dxfId="1294" priority="1585" operator="equal">
      <formula>#REF!</formula>
    </cfRule>
    <cfRule type="cellIs" dxfId="1293" priority="1586" operator="equal">
      <formula>#REF!</formula>
    </cfRule>
    <cfRule type="cellIs" dxfId="1292" priority="1587" operator="equal">
      <formula>#REF!</formula>
    </cfRule>
    <cfRule type="cellIs" dxfId="1291" priority="1588" operator="equal">
      <formula>#REF!</formula>
    </cfRule>
    <cfRule type="cellIs" dxfId="1290" priority="1589" operator="equal">
      <formula>#REF!</formula>
    </cfRule>
    <cfRule type="cellIs" dxfId="1289" priority="1590" operator="equal">
      <formula>#REF!</formula>
    </cfRule>
    <cfRule type="cellIs" dxfId="1288" priority="1591" operator="equal">
      <formula>#REF!</formula>
    </cfRule>
    <cfRule type="cellIs" dxfId="1287" priority="1592" operator="equal">
      <formula>#REF!</formula>
    </cfRule>
    <cfRule type="cellIs" dxfId="1286" priority="1593" operator="equal">
      <formula>#REF!</formula>
    </cfRule>
    <cfRule type="cellIs" dxfId="1285" priority="1594" operator="equal">
      <formula>#REF!</formula>
    </cfRule>
    <cfRule type="cellIs" dxfId="1284" priority="1595" operator="equal">
      <formula>#REF!</formula>
    </cfRule>
    <cfRule type="cellIs" dxfId="1283" priority="1596" operator="equal">
      <formula>#REF!</formula>
    </cfRule>
  </conditionalFormatting>
  <conditionalFormatting sqref="B60">
    <cfRule type="cellIs" dxfId="1282" priority="1532" operator="equal">
      <formula>#REF!</formula>
    </cfRule>
    <cfRule type="cellIs" dxfId="1281" priority="1533" operator="equal">
      <formula>#REF!</formula>
    </cfRule>
    <cfRule type="cellIs" dxfId="1280" priority="1534" operator="equal">
      <formula>#REF!</formula>
    </cfRule>
    <cfRule type="cellIs" dxfId="1279" priority="1535" operator="equal">
      <formula>#REF!</formula>
    </cfRule>
    <cfRule type="cellIs" dxfId="1278" priority="1536" operator="equal">
      <formula>#REF!</formula>
    </cfRule>
    <cfRule type="cellIs" dxfId="1277" priority="1537" operator="equal">
      <formula>#REF!</formula>
    </cfRule>
    <cfRule type="cellIs" dxfId="1276" priority="1538" operator="equal">
      <formula>#REF!</formula>
    </cfRule>
    <cfRule type="cellIs" dxfId="1275" priority="1539" operator="equal">
      <formula>#REF!</formula>
    </cfRule>
    <cfRule type="cellIs" dxfId="1274" priority="1540" operator="equal">
      <formula>#REF!</formula>
    </cfRule>
    <cfRule type="cellIs" dxfId="1273" priority="1541" operator="equal">
      <formula>#REF!</formula>
    </cfRule>
    <cfRule type="cellIs" dxfId="1272" priority="1542" operator="equal">
      <formula>#REF!</formula>
    </cfRule>
    <cfRule type="cellIs" dxfId="1271" priority="1543" operator="equal">
      <formula>#REF!</formula>
    </cfRule>
    <cfRule type="cellIs" dxfId="1270" priority="1544" operator="equal">
      <formula>#REF!</formula>
    </cfRule>
    <cfRule type="cellIs" dxfId="1269" priority="1545" operator="equal">
      <formula>#REF!</formula>
    </cfRule>
    <cfRule type="cellIs" dxfId="1268" priority="1546" operator="equal">
      <formula>#REF!</formula>
    </cfRule>
    <cfRule type="cellIs" dxfId="1267" priority="1547" operator="equal">
      <formula>#REF!</formula>
    </cfRule>
    <cfRule type="cellIs" dxfId="1266" priority="1548" operator="equal">
      <formula>#REF!</formula>
    </cfRule>
    <cfRule type="cellIs" dxfId="1265" priority="1549" operator="equal">
      <formula>#REF!</formula>
    </cfRule>
  </conditionalFormatting>
  <conditionalFormatting sqref="I60">
    <cfRule type="cellIs" dxfId="1264" priority="1574" operator="equal">
      <formula>"Muy Alta"</formula>
    </cfRule>
    <cfRule type="cellIs" dxfId="1263" priority="1575" operator="equal">
      <formula>"Alta"</formula>
    </cfRule>
    <cfRule type="cellIs" dxfId="1262" priority="1576" operator="equal">
      <formula>"Media"</formula>
    </cfRule>
    <cfRule type="cellIs" dxfId="1261" priority="1577" operator="equal">
      <formula>"Baja"</formula>
    </cfRule>
    <cfRule type="cellIs" dxfId="1260" priority="1578" operator="equal">
      <formula>"Muy Baja"</formula>
    </cfRule>
  </conditionalFormatting>
  <conditionalFormatting sqref="M60">
    <cfRule type="cellIs" dxfId="1259" priority="1569" operator="equal">
      <formula>"Catastrófico"</formula>
    </cfRule>
    <cfRule type="cellIs" dxfId="1258" priority="1570" operator="equal">
      <formula>"Mayor"</formula>
    </cfRule>
    <cfRule type="cellIs" dxfId="1257" priority="1571" operator="equal">
      <formula>"Moderado"</formula>
    </cfRule>
    <cfRule type="cellIs" dxfId="1256" priority="1572" operator="equal">
      <formula>"Menor"</formula>
    </cfRule>
    <cfRule type="cellIs" dxfId="1255" priority="1573" operator="equal">
      <formula>"Leve"</formula>
    </cfRule>
  </conditionalFormatting>
  <conditionalFormatting sqref="O60">
    <cfRule type="cellIs" dxfId="1254" priority="1565" operator="equal">
      <formula>"Extremo"</formula>
    </cfRule>
    <cfRule type="cellIs" dxfId="1253" priority="1566" operator="equal">
      <formula>"Alto"</formula>
    </cfRule>
    <cfRule type="cellIs" dxfId="1252" priority="1567" operator="equal">
      <formula>"Moderado"</formula>
    </cfRule>
    <cfRule type="cellIs" dxfId="1251" priority="1568" operator="equal">
      <formula>"Bajo"</formula>
    </cfRule>
  </conditionalFormatting>
  <conditionalFormatting sqref="Z60">
    <cfRule type="cellIs" dxfId="1250" priority="1560" operator="equal">
      <formula>"Muy Alta"</formula>
    </cfRule>
    <cfRule type="cellIs" dxfId="1249" priority="1561" operator="equal">
      <formula>"Alta"</formula>
    </cfRule>
    <cfRule type="cellIs" dxfId="1248" priority="1562" operator="equal">
      <formula>"Media"</formula>
    </cfRule>
    <cfRule type="cellIs" dxfId="1247" priority="1563" operator="equal">
      <formula>"Baja"</formula>
    </cfRule>
    <cfRule type="cellIs" dxfId="1246" priority="1564" operator="equal">
      <formula>"Muy Baja"</formula>
    </cfRule>
  </conditionalFormatting>
  <conditionalFormatting sqref="AB60">
    <cfRule type="cellIs" dxfId="1245" priority="1555" operator="equal">
      <formula>"Catastrófico"</formula>
    </cfRule>
    <cfRule type="cellIs" dxfId="1244" priority="1556" operator="equal">
      <formula>"Mayor"</formula>
    </cfRule>
    <cfRule type="cellIs" dxfId="1243" priority="1557" operator="equal">
      <formula>"Moderado"</formula>
    </cfRule>
    <cfRule type="cellIs" dxfId="1242" priority="1558" operator="equal">
      <formula>"Menor"</formula>
    </cfRule>
    <cfRule type="cellIs" dxfId="1241" priority="1559" operator="equal">
      <formula>"Leve"</formula>
    </cfRule>
  </conditionalFormatting>
  <conditionalFormatting sqref="AD60">
    <cfRule type="cellIs" dxfId="1240" priority="1551" operator="equal">
      <formula>"Extremo"</formula>
    </cfRule>
    <cfRule type="cellIs" dxfId="1239" priority="1552" operator="equal">
      <formula>"Alto"</formula>
    </cfRule>
    <cfRule type="cellIs" dxfId="1238" priority="1553" operator="equal">
      <formula>"Moderado"</formula>
    </cfRule>
    <cfRule type="cellIs" dxfId="1237" priority="1554" operator="equal">
      <formula>"Bajo"</formula>
    </cfRule>
  </conditionalFormatting>
  <conditionalFormatting sqref="L60:L65">
    <cfRule type="containsText" dxfId="1236" priority="1550" operator="containsText" text="❌">
      <formula>NOT(ISERROR(SEARCH("❌",L60)))</formula>
    </cfRule>
  </conditionalFormatting>
  <conditionalFormatting sqref="I90">
    <cfRule type="cellIs" dxfId="1067" priority="1025" operator="equal">
      <formula>"Muy Alta"</formula>
    </cfRule>
    <cfRule type="cellIs" dxfId="1066" priority="1026" operator="equal">
      <formula>"Alta"</formula>
    </cfRule>
    <cfRule type="cellIs" dxfId="1065" priority="1027" operator="equal">
      <formula>"Media"</formula>
    </cfRule>
    <cfRule type="cellIs" dxfId="1064" priority="1028" operator="equal">
      <formula>"Baja"</formula>
    </cfRule>
    <cfRule type="cellIs" dxfId="1063" priority="1029" operator="equal">
      <formula>"Muy Baja"</formula>
    </cfRule>
  </conditionalFormatting>
  <conditionalFormatting sqref="M90">
    <cfRule type="cellIs" dxfId="1062" priority="1020" operator="equal">
      <formula>"Catastrófico"</formula>
    </cfRule>
    <cfRule type="cellIs" dxfId="1061" priority="1021" operator="equal">
      <formula>"Mayor"</formula>
    </cfRule>
    <cfRule type="cellIs" dxfId="1060" priority="1022" operator="equal">
      <formula>"Moderado"</formula>
    </cfRule>
    <cfRule type="cellIs" dxfId="1059" priority="1023" operator="equal">
      <formula>"Menor"</formula>
    </cfRule>
    <cfRule type="cellIs" dxfId="1058" priority="1024" operator="equal">
      <formula>"Leve"</formula>
    </cfRule>
  </conditionalFormatting>
  <conditionalFormatting sqref="O90">
    <cfRule type="cellIs" dxfId="1057" priority="1016" operator="equal">
      <formula>"Extremo"</formula>
    </cfRule>
    <cfRule type="cellIs" dxfId="1056" priority="1017" operator="equal">
      <formula>"Alto"</formula>
    </cfRule>
    <cfRule type="cellIs" dxfId="1055" priority="1018" operator="equal">
      <formula>"Moderado"</formula>
    </cfRule>
    <cfRule type="cellIs" dxfId="1054" priority="1019" operator="equal">
      <formula>"Bajo"</formula>
    </cfRule>
  </conditionalFormatting>
  <conditionalFormatting sqref="Z90">
    <cfRule type="cellIs" dxfId="1053" priority="1011" operator="equal">
      <formula>"Muy Alta"</formula>
    </cfRule>
    <cfRule type="cellIs" dxfId="1052" priority="1012" operator="equal">
      <formula>"Alta"</formula>
    </cfRule>
    <cfRule type="cellIs" dxfId="1051" priority="1013" operator="equal">
      <formula>"Media"</formula>
    </cfRule>
    <cfRule type="cellIs" dxfId="1050" priority="1014" operator="equal">
      <formula>"Baja"</formula>
    </cfRule>
    <cfRule type="cellIs" dxfId="1049" priority="1015" operator="equal">
      <formula>"Muy Baja"</formula>
    </cfRule>
  </conditionalFormatting>
  <conditionalFormatting sqref="AB90">
    <cfRule type="cellIs" dxfId="1048" priority="1006" operator="equal">
      <formula>"Catastrófico"</formula>
    </cfRule>
    <cfRule type="cellIs" dxfId="1047" priority="1007" operator="equal">
      <formula>"Mayor"</formula>
    </cfRule>
    <cfRule type="cellIs" dxfId="1046" priority="1008" operator="equal">
      <formula>"Moderado"</formula>
    </cfRule>
    <cfRule type="cellIs" dxfId="1045" priority="1009" operator="equal">
      <formula>"Menor"</formula>
    </cfRule>
    <cfRule type="cellIs" dxfId="1044" priority="1010" operator="equal">
      <formula>"Leve"</formula>
    </cfRule>
  </conditionalFormatting>
  <conditionalFormatting sqref="AD90">
    <cfRule type="cellIs" dxfId="1043" priority="1002" operator="equal">
      <formula>"Extremo"</formula>
    </cfRule>
    <cfRule type="cellIs" dxfId="1042" priority="1003" operator="equal">
      <formula>"Alto"</formula>
    </cfRule>
    <cfRule type="cellIs" dxfId="1041" priority="1004" operator="equal">
      <formula>"Moderado"</formula>
    </cfRule>
    <cfRule type="cellIs" dxfId="1040" priority="1005" operator="equal">
      <formula>"Bajo"</formula>
    </cfRule>
  </conditionalFormatting>
  <conditionalFormatting sqref="L90:L95">
    <cfRule type="containsText" dxfId="1039" priority="1001" operator="containsText" text="❌">
      <formula>NOT(ISERROR(SEARCH("❌",L90)))</formula>
    </cfRule>
  </conditionalFormatting>
  <conditionalFormatting sqref="I96">
    <cfRule type="cellIs" dxfId="1038" priority="996" operator="equal">
      <formula>"Muy Alta"</formula>
    </cfRule>
    <cfRule type="cellIs" dxfId="1037" priority="997" operator="equal">
      <formula>"Alta"</formula>
    </cfRule>
    <cfRule type="cellIs" dxfId="1036" priority="998" operator="equal">
      <formula>"Media"</formula>
    </cfRule>
    <cfRule type="cellIs" dxfId="1035" priority="999" operator="equal">
      <formula>"Baja"</formula>
    </cfRule>
    <cfRule type="cellIs" dxfId="1034" priority="1000" operator="equal">
      <formula>"Muy Baja"</formula>
    </cfRule>
  </conditionalFormatting>
  <conditionalFormatting sqref="M96">
    <cfRule type="cellIs" dxfId="1033" priority="991" operator="equal">
      <formula>"Catastrófico"</formula>
    </cfRule>
    <cfRule type="cellIs" dxfId="1032" priority="992" operator="equal">
      <formula>"Mayor"</formula>
    </cfRule>
    <cfRule type="cellIs" dxfId="1031" priority="993" operator="equal">
      <formula>"Moderado"</formula>
    </cfRule>
    <cfRule type="cellIs" dxfId="1030" priority="994" operator="equal">
      <formula>"Menor"</formula>
    </cfRule>
    <cfRule type="cellIs" dxfId="1029" priority="995" operator="equal">
      <formula>"Leve"</formula>
    </cfRule>
  </conditionalFormatting>
  <conditionalFormatting sqref="O96">
    <cfRule type="cellIs" dxfId="1028" priority="987" operator="equal">
      <formula>"Extremo"</formula>
    </cfRule>
    <cfRule type="cellIs" dxfId="1027" priority="988" operator="equal">
      <formula>"Alto"</formula>
    </cfRule>
    <cfRule type="cellIs" dxfId="1026" priority="989" operator="equal">
      <formula>"Moderado"</formula>
    </cfRule>
    <cfRule type="cellIs" dxfId="1025" priority="990" operator="equal">
      <formula>"Bajo"</formula>
    </cfRule>
  </conditionalFormatting>
  <conditionalFormatting sqref="Z96:Z97">
    <cfRule type="cellIs" dxfId="1024" priority="982" operator="equal">
      <formula>"Muy Alta"</formula>
    </cfRule>
    <cfRule type="cellIs" dxfId="1023" priority="983" operator="equal">
      <formula>"Alta"</formula>
    </cfRule>
    <cfRule type="cellIs" dxfId="1022" priority="984" operator="equal">
      <formula>"Media"</formula>
    </cfRule>
    <cfRule type="cellIs" dxfId="1021" priority="985" operator="equal">
      <formula>"Baja"</formula>
    </cfRule>
    <cfRule type="cellIs" dxfId="1020" priority="986" operator="equal">
      <formula>"Muy Baja"</formula>
    </cfRule>
  </conditionalFormatting>
  <conditionalFormatting sqref="AB96:AB97">
    <cfRule type="cellIs" dxfId="1019" priority="977" operator="equal">
      <formula>"Catastrófico"</formula>
    </cfRule>
    <cfRule type="cellIs" dxfId="1018" priority="978" operator="equal">
      <formula>"Mayor"</formula>
    </cfRule>
    <cfRule type="cellIs" dxfId="1017" priority="979" operator="equal">
      <formula>"Moderado"</formula>
    </cfRule>
    <cfRule type="cellIs" dxfId="1016" priority="980" operator="equal">
      <formula>"Menor"</formula>
    </cfRule>
    <cfRule type="cellIs" dxfId="1015" priority="981" operator="equal">
      <formula>"Leve"</formula>
    </cfRule>
  </conditionalFormatting>
  <conditionalFormatting sqref="AD96:AD97">
    <cfRule type="cellIs" dxfId="1014" priority="973" operator="equal">
      <formula>"Extremo"</formula>
    </cfRule>
    <cfRule type="cellIs" dxfId="1013" priority="974" operator="equal">
      <formula>"Alto"</formula>
    </cfRule>
    <cfRule type="cellIs" dxfId="1012" priority="975" operator="equal">
      <formula>"Moderado"</formula>
    </cfRule>
    <cfRule type="cellIs" dxfId="1011" priority="976" operator="equal">
      <formula>"Bajo"</formula>
    </cfRule>
  </conditionalFormatting>
  <conditionalFormatting sqref="L96:L101">
    <cfRule type="containsText" dxfId="1010" priority="972" operator="containsText" text="❌">
      <formula>NOT(ISERROR(SEARCH("❌",L96)))</formula>
    </cfRule>
  </conditionalFormatting>
  <conditionalFormatting sqref="B96">
    <cfRule type="cellIs" dxfId="1009" priority="954" operator="equal">
      <formula>#REF!</formula>
    </cfRule>
    <cfRule type="cellIs" dxfId="1008" priority="955" operator="equal">
      <formula>#REF!</formula>
    </cfRule>
    <cfRule type="cellIs" dxfId="1007" priority="956" operator="equal">
      <formula>#REF!</formula>
    </cfRule>
    <cfRule type="cellIs" dxfId="1006" priority="957" operator="equal">
      <formula>#REF!</formula>
    </cfRule>
    <cfRule type="cellIs" dxfId="1005" priority="958" operator="equal">
      <formula>#REF!</formula>
    </cfRule>
    <cfRule type="cellIs" dxfId="1004" priority="959" operator="equal">
      <formula>#REF!</formula>
    </cfRule>
    <cfRule type="cellIs" dxfId="1003" priority="960" operator="equal">
      <formula>#REF!</formula>
    </cfRule>
    <cfRule type="cellIs" dxfId="1002" priority="961" operator="equal">
      <formula>#REF!</formula>
    </cfRule>
    <cfRule type="cellIs" dxfId="1001" priority="962" operator="equal">
      <formula>#REF!</formula>
    </cfRule>
    <cfRule type="cellIs" dxfId="1000" priority="963" operator="equal">
      <formula>#REF!</formula>
    </cfRule>
    <cfRule type="cellIs" dxfId="999" priority="964" operator="equal">
      <formula>#REF!</formula>
    </cfRule>
    <cfRule type="cellIs" dxfId="998" priority="965" operator="equal">
      <formula>#REF!</formula>
    </cfRule>
    <cfRule type="cellIs" dxfId="997" priority="966" operator="equal">
      <formula>#REF!</formula>
    </cfRule>
    <cfRule type="cellIs" dxfId="996" priority="967" operator="equal">
      <formula>#REF!</formula>
    </cfRule>
    <cfRule type="cellIs" dxfId="995" priority="968" operator="equal">
      <formula>#REF!</formula>
    </cfRule>
    <cfRule type="cellIs" dxfId="994" priority="969" operator="equal">
      <formula>#REF!</formula>
    </cfRule>
    <cfRule type="cellIs" dxfId="993" priority="970" operator="equal">
      <formula>#REF!</formula>
    </cfRule>
    <cfRule type="cellIs" dxfId="992" priority="971" operator="equal">
      <formula>#REF!</formula>
    </cfRule>
  </conditionalFormatting>
  <conditionalFormatting sqref="B90">
    <cfRule type="cellIs" dxfId="991" priority="936" operator="equal">
      <formula>#REF!</formula>
    </cfRule>
    <cfRule type="cellIs" dxfId="990" priority="937" operator="equal">
      <formula>#REF!</formula>
    </cfRule>
    <cfRule type="cellIs" dxfId="989" priority="938" operator="equal">
      <formula>#REF!</formula>
    </cfRule>
    <cfRule type="cellIs" dxfId="988" priority="939" operator="equal">
      <formula>#REF!</formula>
    </cfRule>
    <cfRule type="cellIs" dxfId="987" priority="940" operator="equal">
      <formula>#REF!</formula>
    </cfRule>
    <cfRule type="cellIs" dxfId="986" priority="941" operator="equal">
      <formula>#REF!</formula>
    </cfRule>
    <cfRule type="cellIs" dxfId="985" priority="942" operator="equal">
      <formula>#REF!</formula>
    </cfRule>
    <cfRule type="cellIs" dxfId="984" priority="943" operator="equal">
      <formula>#REF!</formula>
    </cfRule>
    <cfRule type="cellIs" dxfId="983" priority="944" operator="equal">
      <formula>#REF!</formula>
    </cfRule>
    <cfRule type="cellIs" dxfId="982" priority="945" operator="equal">
      <formula>#REF!</formula>
    </cfRule>
    <cfRule type="cellIs" dxfId="981" priority="946" operator="equal">
      <formula>#REF!</formula>
    </cfRule>
    <cfRule type="cellIs" dxfId="980" priority="947" operator="equal">
      <formula>#REF!</formula>
    </cfRule>
    <cfRule type="cellIs" dxfId="979" priority="948" operator="equal">
      <formula>#REF!</formula>
    </cfRule>
    <cfRule type="cellIs" dxfId="978" priority="949" operator="equal">
      <formula>#REF!</formula>
    </cfRule>
    <cfRule type="cellIs" dxfId="977" priority="950" operator="equal">
      <formula>#REF!</formula>
    </cfRule>
    <cfRule type="cellIs" dxfId="976" priority="951" operator="equal">
      <formula>#REF!</formula>
    </cfRule>
    <cfRule type="cellIs" dxfId="975" priority="952" operator="equal">
      <formula>#REF!</formula>
    </cfRule>
    <cfRule type="cellIs" dxfId="974" priority="953" operator="equal">
      <formula>#REF!</formula>
    </cfRule>
  </conditionalFormatting>
  <conditionalFormatting sqref="I102 I108">
    <cfRule type="cellIs" dxfId="973" priority="931" operator="equal">
      <formula>"Muy Alta"</formula>
    </cfRule>
    <cfRule type="cellIs" dxfId="972" priority="932" operator="equal">
      <formula>"Alta"</formula>
    </cfRule>
    <cfRule type="cellIs" dxfId="971" priority="933" operator="equal">
      <formula>"Media"</formula>
    </cfRule>
    <cfRule type="cellIs" dxfId="970" priority="934" operator="equal">
      <formula>"Baja"</formula>
    </cfRule>
    <cfRule type="cellIs" dxfId="969" priority="935" operator="equal">
      <formula>"Muy Baja"</formula>
    </cfRule>
  </conditionalFormatting>
  <conditionalFormatting sqref="M120">
    <cfRule type="cellIs" dxfId="968" priority="926" operator="equal">
      <formula>"Catastrófico"</formula>
    </cfRule>
    <cfRule type="cellIs" dxfId="967" priority="927" operator="equal">
      <formula>"Mayor"</formula>
    </cfRule>
    <cfRule type="cellIs" dxfId="966" priority="928" operator="equal">
      <formula>"Moderado"</formula>
    </cfRule>
    <cfRule type="cellIs" dxfId="965" priority="929" operator="equal">
      <formula>"Menor"</formula>
    </cfRule>
    <cfRule type="cellIs" dxfId="964" priority="930" operator="equal">
      <formula>"Leve"</formula>
    </cfRule>
  </conditionalFormatting>
  <conditionalFormatting sqref="Z102:Z103">
    <cfRule type="cellIs" dxfId="963" priority="917" operator="equal">
      <formula>"Muy Alta"</formula>
    </cfRule>
    <cfRule type="cellIs" dxfId="962" priority="918" operator="equal">
      <formula>"Alta"</formula>
    </cfRule>
    <cfRule type="cellIs" dxfId="961" priority="919" operator="equal">
      <formula>"Media"</formula>
    </cfRule>
    <cfRule type="cellIs" dxfId="960" priority="920" operator="equal">
      <formula>"Baja"</formula>
    </cfRule>
    <cfRule type="cellIs" dxfId="959" priority="921" operator="equal">
      <formula>"Muy Baja"</formula>
    </cfRule>
  </conditionalFormatting>
  <conditionalFormatting sqref="AB102:AB103">
    <cfRule type="cellIs" dxfId="958" priority="912" operator="equal">
      <formula>"Catastrófico"</formula>
    </cfRule>
    <cfRule type="cellIs" dxfId="957" priority="913" operator="equal">
      <formula>"Mayor"</formula>
    </cfRule>
    <cfRule type="cellIs" dxfId="956" priority="914" operator="equal">
      <formula>"Moderado"</formula>
    </cfRule>
    <cfRule type="cellIs" dxfId="955" priority="915" operator="equal">
      <formula>"Menor"</formula>
    </cfRule>
    <cfRule type="cellIs" dxfId="954" priority="916" operator="equal">
      <formula>"Leve"</formula>
    </cfRule>
  </conditionalFormatting>
  <conditionalFormatting sqref="AD102:AD103">
    <cfRule type="cellIs" dxfId="953" priority="908" operator="equal">
      <formula>"Extremo"</formula>
    </cfRule>
    <cfRule type="cellIs" dxfId="952" priority="909" operator="equal">
      <formula>"Alto"</formula>
    </cfRule>
    <cfRule type="cellIs" dxfId="951" priority="910" operator="equal">
      <formula>"Moderado"</formula>
    </cfRule>
    <cfRule type="cellIs" dxfId="950" priority="911" operator="equal">
      <formula>"Bajo"</formula>
    </cfRule>
  </conditionalFormatting>
  <conditionalFormatting sqref="Z108">
    <cfRule type="cellIs" dxfId="949" priority="899" operator="equal">
      <formula>"Muy Alta"</formula>
    </cfRule>
    <cfRule type="cellIs" dxfId="948" priority="900" operator="equal">
      <formula>"Alta"</formula>
    </cfRule>
    <cfRule type="cellIs" dxfId="947" priority="901" operator="equal">
      <formula>"Media"</formula>
    </cfRule>
    <cfRule type="cellIs" dxfId="946" priority="902" operator="equal">
      <formula>"Baja"</formula>
    </cfRule>
    <cfRule type="cellIs" dxfId="945" priority="903" operator="equal">
      <formula>"Muy Baja"</formula>
    </cfRule>
  </conditionalFormatting>
  <conditionalFormatting sqref="AB108">
    <cfRule type="cellIs" dxfId="944" priority="894" operator="equal">
      <formula>"Catastrófico"</formula>
    </cfRule>
    <cfRule type="cellIs" dxfId="943" priority="895" operator="equal">
      <formula>"Mayor"</formula>
    </cfRule>
    <cfRule type="cellIs" dxfId="942" priority="896" operator="equal">
      <formula>"Moderado"</formula>
    </cfRule>
    <cfRule type="cellIs" dxfId="941" priority="897" operator="equal">
      <formula>"Menor"</formula>
    </cfRule>
    <cfRule type="cellIs" dxfId="940" priority="898" operator="equal">
      <formula>"Leve"</formula>
    </cfRule>
  </conditionalFormatting>
  <conditionalFormatting sqref="AD108">
    <cfRule type="cellIs" dxfId="939" priority="890" operator="equal">
      <formula>"Extremo"</formula>
    </cfRule>
    <cfRule type="cellIs" dxfId="938" priority="891" operator="equal">
      <formula>"Alto"</formula>
    </cfRule>
    <cfRule type="cellIs" dxfId="937" priority="892" operator="equal">
      <formula>"Moderado"</formula>
    </cfRule>
    <cfRule type="cellIs" dxfId="936" priority="893" operator="equal">
      <formula>"Bajo"</formula>
    </cfRule>
  </conditionalFormatting>
  <conditionalFormatting sqref="I114">
    <cfRule type="cellIs" dxfId="935" priority="885" operator="equal">
      <formula>"Muy Alta"</formula>
    </cfRule>
    <cfRule type="cellIs" dxfId="934" priority="886" operator="equal">
      <formula>"Alta"</formula>
    </cfRule>
    <cfRule type="cellIs" dxfId="933" priority="887" operator="equal">
      <formula>"Media"</formula>
    </cfRule>
    <cfRule type="cellIs" dxfId="932" priority="888" operator="equal">
      <formula>"Baja"</formula>
    </cfRule>
    <cfRule type="cellIs" dxfId="931" priority="889" operator="equal">
      <formula>"Muy Baja"</formula>
    </cfRule>
  </conditionalFormatting>
  <conditionalFormatting sqref="Z114:Z115">
    <cfRule type="cellIs" dxfId="930" priority="876" operator="equal">
      <formula>"Muy Alta"</formula>
    </cfRule>
    <cfRule type="cellIs" dxfId="929" priority="877" operator="equal">
      <formula>"Alta"</formula>
    </cfRule>
    <cfRule type="cellIs" dxfId="928" priority="878" operator="equal">
      <formula>"Media"</formula>
    </cfRule>
    <cfRule type="cellIs" dxfId="927" priority="879" operator="equal">
      <formula>"Baja"</formula>
    </cfRule>
    <cfRule type="cellIs" dxfId="926" priority="880" operator="equal">
      <formula>"Muy Baja"</formula>
    </cfRule>
  </conditionalFormatting>
  <conditionalFormatting sqref="AB114:AB115">
    <cfRule type="cellIs" dxfId="925" priority="871" operator="equal">
      <formula>"Catastrófico"</formula>
    </cfRule>
    <cfRule type="cellIs" dxfId="924" priority="872" operator="equal">
      <formula>"Mayor"</formula>
    </cfRule>
    <cfRule type="cellIs" dxfId="923" priority="873" operator="equal">
      <formula>"Moderado"</formula>
    </cfRule>
    <cfRule type="cellIs" dxfId="922" priority="874" operator="equal">
      <formula>"Menor"</formula>
    </cfRule>
    <cfRule type="cellIs" dxfId="921" priority="875" operator="equal">
      <formula>"Leve"</formula>
    </cfRule>
  </conditionalFormatting>
  <conditionalFormatting sqref="AD114:AD115">
    <cfRule type="cellIs" dxfId="920" priority="867" operator="equal">
      <formula>"Extremo"</formula>
    </cfRule>
    <cfRule type="cellIs" dxfId="919" priority="868" operator="equal">
      <formula>"Alto"</formula>
    </cfRule>
    <cfRule type="cellIs" dxfId="918" priority="869" operator="equal">
      <formula>"Moderado"</formula>
    </cfRule>
    <cfRule type="cellIs" dxfId="917" priority="870" operator="equal">
      <formula>"Bajo"</formula>
    </cfRule>
  </conditionalFormatting>
  <conditionalFormatting sqref="I120">
    <cfRule type="cellIs" dxfId="916" priority="862" operator="equal">
      <formula>"Muy Alta"</formula>
    </cfRule>
    <cfRule type="cellIs" dxfId="915" priority="863" operator="equal">
      <formula>"Alta"</formula>
    </cfRule>
    <cfRule type="cellIs" dxfId="914" priority="864" operator="equal">
      <formula>"Media"</formula>
    </cfRule>
    <cfRule type="cellIs" dxfId="913" priority="865" operator="equal">
      <formula>"Baja"</formula>
    </cfRule>
    <cfRule type="cellIs" dxfId="912" priority="866" operator="equal">
      <formula>"Muy Baja"</formula>
    </cfRule>
  </conditionalFormatting>
  <conditionalFormatting sqref="O120">
    <cfRule type="cellIs" dxfId="911" priority="858" operator="equal">
      <formula>"Extremo"</formula>
    </cfRule>
    <cfRule type="cellIs" dxfId="910" priority="859" operator="equal">
      <formula>"Alto"</formula>
    </cfRule>
    <cfRule type="cellIs" dxfId="909" priority="860" operator="equal">
      <formula>"Moderado"</formula>
    </cfRule>
    <cfRule type="cellIs" dxfId="908" priority="861" operator="equal">
      <formula>"Bajo"</formula>
    </cfRule>
  </conditionalFormatting>
  <conditionalFormatting sqref="Z120">
    <cfRule type="cellIs" dxfId="907" priority="853" operator="equal">
      <formula>"Muy Alta"</formula>
    </cfRule>
    <cfRule type="cellIs" dxfId="906" priority="854" operator="equal">
      <formula>"Alta"</formula>
    </cfRule>
    <cfRule type="cellIs" dxfId="905" priority="855" operator="equal">
      <formula>"Media"</formula>
    </cfRule>
    <cfRule type="cellIs" dxfId="904" priority="856" operator="equal">
      <formula>"Baja"</formula>
    </cfRule>
    <cfRule type="cellIs" dxfId="903" priority="857" operator="equal">
      <formula>"Muy Baja"</formula>
    </cfRule>
  </conditionalFormatting>
  <conditionalFormatting sqref="AB120">
    <cfRule type="cellIs" dxfId="902" priority="848" operator="equal">
      <formula>"Catastrófico"</formula>
    </cfRule>
    <cfRule type="cellIs" dxfId="901" priority="849" operator="equal">
      <formula>"Mayor"</formula>
    </cfRule>
    <cfRule type="cellIs" dxfId="900" priority="850" operator="equal">
      <formula>"Moderado"</formula>
    </cfRule>
    <cfRule type="cellIs" dxfId="899" priority="851" operator="equal">
      <formula>"Menor"</formula>
    </cfRule>
    <cfRule type="cellIs" dxfId="898" priority="852" operator="equal">
      <formula>"Leve"</formula>
    </cfRule>
  </conditionalFormatting>
  <conditionalFormatting sqref="AD120">
    <cfRule type="cellIs" dxfId="897" priority="844" operator="equal">
      <formula>"Extremo"</formula>
    </cfRule>
    <cfRule type="cellIs" dxfId="896" priority="845" operator="equal">
      <formula>"Alto"</formula>
    </cfRule>
    <cfRule type="cellIs" dxfId="895" priority="846" operator="equal">
      <formula>"Moderado"</formula>
    </cfRule>
    <cfRule type="cellIs" dxfId="894" priority="847" operator="equal">
      <formula>"Bajo"</formula>
    </cfRule>
  </conditionalFormatting>
  <conditionalFormatting sqref="L102:L113 L120">
    <cfRule type="containsText" dxfId="893" priority="843" operator="containsText" text="❌">
      <formula>NOT(ISERROR(SEARCH("❌",L102)))</formula>
    </cfRule>
  </conditionalFormatting>
  <conditionalFormatting sqref="B102 B108 B114 B120">
    <cfRule type="cellIs" dxfId="892" priority="825" operator="equal">
      <formula>#REF!</formula>
    </cfRule>
    <cfRule type="cellIs" dxfId="891" priority="826" operator="equal">
      <formula>#REF!</formula>
    </cfRule>
    <cfRule type="cellIs" dxfId="890" priority="827" operator="equal">
      <formula>#REF!</formula>
    </cfRule>
    <cfRule type="cellIs" dxfId="889" priority="828" operator="equal">
      <formula>#REF!</formula>
    </cfRule>
    <cfRule type="cellIs" dxfId="888" priority="829" operator="equal">
      <formula>#REF!</formula>
    </cfRule>
    <cfRule type="cellIs" dxfId="887" priority="830" operator="equal">
      <formula>#REF!</formula>
    </cfRule>
    <cfRule type="cellIs" dxfId="886" priority="831" operator="equal">
      <formula>#REF!</formula>
    </cfRule>
    <cfRule type="cellIs" dxfId="885" priority="832" operator="equal">
      <formula>#REF!</formula>
    </cfRule>
    <cfRule type="cellIs" dxfId="884" priority="833" operator="equal">
      <formula>#REF!</formula>
    </cfRule>
    <cfRule type="cellIs" dxfId="883" priority="834" operator="equal">
      <formula>#REF!</formula>
    </cfRule>
    <cfRule type="cellIs" dxfId="882" priority="835" operator="equal">
      <formula>#REF!</formula>
    </cfRule>
    <cfRule type="cellIs" dxfId="881" priority="836" operator="equal">
      <formula>#REF!</formula>
    </cfRule>
    <cfRule type="cellIs" dxfId="880" priority="837" operator="equal">
      <formula>#REF!</formula>
    </cfRule>
    <cfRule type="cellIs" dxfId="879" priority="838" operator="equal">
      <formula>#REF!</formula>
    </cfRule>
    <cfRule type="cellIs" dxfId="878" priority="839" operator="equal">
      <formula>#REF!</formula>
    </cfRule>
    <cfRule type="cellIs" dxfId="877" priority="840" operator="equal">
      <formula>#REF!</formula>
    </cfRule>
    <cfRule type="cellIs" dxfId="876" priority="841" operator="equal">
      <formula>#REF!</formula>
    </cfRule>
    <cfRule type="cellIs" dxfId="875" priority="842" operator="equal">
      <formula>#REF!</formula>
    </cfRule>
  </conditionalFormatting>
  <conditionalFormatting sqref="I121 I123">
    <cfRule type="cellIs" dxfId="874" priority="730" operator="equal">
      <formula>"Muy Alta"</formula>
    </cfRule>
    <cfRule type="cellIs" dxfId="873" priority="731" operator="equal">
      <formula>"Alta"</formula>
    </cfRule>
    <cfRule type="cellIs" dxfId="872" priority="732" operator="equal">
      <formula>"Media"</formula>
    </cfRule>
    <cfRule type="cellIs" dxfId="871" priority="733" operator="equal">
      <formula>"Baja"</formula>
    </cfRule>
    <cfRule type="cellIs" dxfId="870" priority="734" operator="equal">
      <formula>"Muy Baja"</formula>
    </cfRule>
  </conditionalFormatting>
  <conditionalFormatting sqref="M121 M123:M124">
    <cfRule type="cellIs" dxfId="869" priority="725" operator="equal">
      <formula>"Catastrófico"</formula>
    </cfRule>
    <cfRule type="cellIs" dxfId="868" priority="726" operator="equal">
      <formula>"Mayor"</formula>
    </cfRule>
    <cfRule type="cellIs" dxfId="867" priority="727" operator="equal">
      <formula>"Moderado"</formula>
    </cfRule>
    <cfRule type="cellIs" dxfId="866" priority="728" operator="equal">
      <formula>"Menor"</formula>
    </cfRule>
    <cfRule type="cellIs" dxfId="865" priority="729" operator="equal">
      <formula>"Leve"</formula>
    </cfRule>
  </conditionalFormatting>
  <conditionalFormatting sqref="O121">
    <cfRule type="cellIs" dxfId="864" priority="721" operator="equal">
      <formula>"Extremo"</formula>
    </cfRule>
    <cfRule type="cellIs" dxfId="863" priority="722" operator="equal">
      <formula>"Alto"</formula>
    </cfRule>
    <cfRule type="cellIs" dxfId="862" priority="723" operator="equal">
      <formula>"Moderado"</formula>
    </cfRule>
    <cfRule type="cellIs" dxfId="861" priority="724" operator="equal">
      <formula>"Bajo"</formula>
    </cfRule>
  </conditionalFormatting>
  <conditionalFormatting sqref="O123">
    <cfRule type="cellIs" dxfId="860" priority="703" operator="equal">
      <formula>"Extremo"</formula>
    </cfRule>
    <cfRule type="cellIs" dxfId="859" priority="704" operator="equal">
      <formula>"Alto"</formula>
    </cfRule>
    <cfRule type="cellIs" dxfId="858" priority="705" operator="equal">
      <formula>"Moderado"</formula>
    </cfRule>
    <cfRule type="cellIs" dxfId="857" priority="706" operator="equal">
      <formula>"Bajo"</formula>
    </cfRule>
  </conditionalFormatting>
  <conditionalFormatting sqref="Z123">
    <cfRule type="cellIs" dxfId="856" priority="698" operator="equal">
      <formula>"Muy Alta"</formula>
    </cfRule>
    <cfRule type="cellIs" dxfId="855" priority="699" operator="equal">
      <formula>"Alta"</formula>
    </cfRule>
    <cfRule type="cellIs" dxfId="854" priority="700" operator="equal">
      <formula>"Media"</formula>
    </cfRule>
    <cfRule type="cellIs" dxfId="853" priority="701" operator="equal">
      <formula>"Baja"</formula>
    </cfRule>
    <cfRule type="cellIs" dxfId="852" priority="702" operator="equal">
      <formula>"Muy Baja"</formula>
    </cfRule>
  </conditionalFormatting>
  <conditionalFormatting sqref="AB123">
    <cfRule type="cellIs" dxfId="851" priority="693" operator="equal">
      <formula>"Catastrófico"</formula>
    </cfRule>
    <cfRule type="cellIs" dxfId="850" priority="694" operator="equal">
      <formula>"Mayor"</formula>
    </cfRule>
    <cfRule type="cellIs" dxfId="849" priority="695" operator="equal">
      <formula>"Moderado"</formula>
    </cfRule>
    <cfRule type="cellIs" dxfId="848" priority="696" operator="equal">
      <formula>"Menor"</formula>
    </cfRule>
    <cfRule type="cellIs" dxfId="847" priority="697" operator="equal">
      <formula>"Leve"</formula>
    </cfRule>
  </conditionalFormatting>
  <conditionalFormatting sqref="AD123">
    <cfRule type="cellIs" dxfId="846" priority="689" operator="equal">
      <formula>"Extremo"</formula>
    </cfRule>
    <cfRule type="cellIs" dxfId="845" priority="690" operator="equal">
      <formula>"Alto"</formula>
    </cfRule>
    <cfRule type="cellIs" dxfId="844" priority="691" operator="equal">
      <formula>"Moderado"</formula>
    </cfRule>
    <cfRule type="cellIs" dxfId="843" priority="692" operator="equal">
      <formula>"Bajo"</formula>
    </cfRule>
  </conditionalFormatting>
  <conditionalFormatting sqref="I124">
    <cfRule type="cellIs" dxfId="842" priority="684" operator="equal">
      <formula>"Muy Alta"</formula>
    </cfRule>
    <cfRule type="cellIs" dxfId="841" priority="685" operator="equal">
      <formula>"Alta"</formula>
    </cfRule>
    <cfRule type="cellIs" dxfId="840" priority="686" operator="equal">
      <formula>"Media"</formula>
    </cfRule>
    <cfRule type="cellIs" dxfId="839" priority="687" operator="equal">
      <formula>"Baja"</formula>
    </cfRule>
    <cfRule type="cellIs" dxfId="838" priority="688" operator="equal">
      <formula>"Muy Baja"</formula>
    </cfRule>
  </conditionalFormatting>
  <conditionalFormatting sqref="O124">
    <cfRule type="cellIs" dxfId="837" priority="680" operator="equal">
      <formula>"Extremo"</formula>
    </cfRule>
    <cfRule type="cellIs" dxfId="836" priority="681" operator="equal">
      <formula>"Alto"</formula>
    </cfRule>
    <cfRule type="cellIs" dxfId="835" priority="682" operator="equal">
      <formula>"Moderado"</formula>
    </cfRule>
    <cfRule type="cellIs" dxfId="834" priority="683" operator="equal">
      <formula>"Bajo"</formula>
    </cfRule>
  </conditionalFormatting>
  <conditionalFormatting sqref="Z124">
    <cfRule type="cellIs" dxfId="833" priority="675" operator="equal">
      <formula>"Muy Alta"</formula>
    </cfRule>
    <cfRule type="cellIs" dxfId="832" priority="676" operator="equal">
      <formula>"Alta"</formula>
    </cfRule>
    <cfRule type="cellIs" dxfId="831" priority="677" operator="equal">
      <formula>"Media"</formula>
    </cfRule>
    <cfRule type="cellIs" dxfId="830" priority="678" operator="equal">
      <formula>"Baja"</formula>
    </cfRule>
    <cfRule type="cellIs" dxfId="829" priority="679" operator="equal">
      <formula>"Muy Baja"</formula>
    </cfRule>
  </conditionalFormatting>
  <conditionalFormatting sqref="AB124">
    <cfRule type="cellIs" dxfId="828" priority="670" operator="equal">
      <formula>"Catastrófico"</formula>
    </cfRule>
    <cfRule type="cellIs" dxfId="827" priority="671" operator="equal">
      <formula>"Mayor"</formula>
    </cfRule>
    <cfRule type="cellIs" dxfId="826" priority="672" operator="equal">
      <formula>"Moderado"</formula>
    </cfRule>
    <cfRule type="cellIs" dxfId="825" priority="673" operator="equal">
      <formula>"Menor"</formula>
    </cfRule>
    <cfRule type="cellIs" dxfId="824" priority="674" operator="equal">
      <formula>"Leve"</formula>
    </cfRule>
  </conditionalFormatting>
  <conditionalFormatting sqref="AD124">
    <cfRule type="cellIs" dxfId="823" priority="666" operator="equal">
      <formula>"Extremo"</formula>
    </cfRule>
    <cfRule type="cellIs" dxfId="822" priority="667" operator="equal">
      <formula>"Alto"</formula>
    </cfRule>
    <cfRule type="cellIs" dxfId="821" priority="668" operator="equal">
      <formula>"Moderado"</formula>
    </cfRule>
    <cfRule type="cellIs" dxfId="820" priority="669" operator="equal">
      <formula>"Bajo"</formula>
    </cfRule>
  </conditionalFormatting>
  <conditionalFormatting sqref="L124:L129">
    <cfRule type="containsText" dxfId="819" priority="665" operator="containsText" text="❌">
      <formula>NOT(ISERROR(SEARCH("❌",L124)))</formula>
    </cfRule>
  </conditionalFormatting>
  <conditionalFormatting sqref="B121 B123:B124">
    <cfRule type="cellIs" dxfId="818" priority="647" operator="equal">
      <formula>#REF!</formula>
    </cfRule>
    <cfRule type="cellIs" dxfId="817" priority="648" operator="equal">
      <formula>#REF!</formula>
    </cfRule>
    <cfRule type="cellIs" dxfId="816" priority="649" operator="equal">
      <formula>#REF!</formula>
    </cfRule>
    <cfRule type="cellIs" dxfId="815" priority="650" operator="equal">
      <formula>#REF!</formula>
    </cfRule>
    <cfRule type="cellIs" dxfId="814" priority="651" operator="equal">
      <formula>#REF!</formula>
    </cfRule>
    <cfRule type="cellIs" dxfId="813" priority="652" operator="equal">
      <formula>#REF!</formula>
    </cfRule>
    <cfRule type="cellIs" dxfId="812" priority="653" operator="equal">
      <formula>#REF!</formula>
    </cfRule>
    <cfRule type="cellIs" dxfId="811" priority="654" operator="equal">
      <formula>#REF!</formula>
    </cfRule>
    <cfRule type="cellIs" dxfId="810" priority="655" operator="equal">
      <formula>#REF!</formula>
    </cfRule>
    <cfRule type="cellIs" dxfId="809" priority="656" operator="equal">
      <formula>#REF!</formula>
    </cfRule>
    <cfRule type="cellIs" dxfId="808" priority="657" operator="equal">
      <formula>#REF!</formula>
    </cfRule>
    <cfRule type="cellIs" dxfId="807" priority="658" operator="equal">
      <formula>#REF!</formula>
    </cfRule>
    <cfRule type="cellIs" dxfId="806" priority="659" operator="equal">
      <formula>#REF!</formula>
    </cfRule>
    <cfRule type="cellIs" dxfId="805" priority="660" operator="equal">
      <formula>#REF!</formula>
    </cfRule>
    <cfRule type="cellIs" dxfId="804" priority="661" operator="equal">
      <formula>#REF!</formula>
    </cfRule>
    <cfRule type="cellIs" dxfId="803" priority="662" operator="equal">
      <formula>#REF!</formula>
    </cfRule>
    <cfRule type="cellIs" dxfId="802" priority="663" operator="equal">
      <formula>#REF!</formula>
    </cfRule>
    <cfRule type="cellIs" dxfId="801" priority="664" operator="equal">
      <formula>#REF!</formula>
    </cfRule>
  </conditionalFormatting>
  <conditionalFormatting sqref="L123">
    <cfRule type="containsText" dxfId="800" priority="646" operator="containsText" text="❌">
      <formula>NOT(ISERROR(SEARCH("❌",L123)))</formula>
    </cfRule>
  </conditionalFormatting>
  <conditionalFormatting sqref="I143">
    <cfRule type="cellIs" dxfId="799" priority="575" operator="equal">
      <formula>"Muy Alta"</formula>
    </cfRule>
    <cfRule type="cellIs" dxfId="798" priority="576" operator="equal">
      <formula>"Alta"</formula>
    </cfRule>
    <cfRule type="cellIs" dxfId="797" priority="577" operator="equal">
      <formula>"Media"</formula>
    </cfRule>
    <cfRule type="cellIs" dxfId="796" priority="578" operator="equal">
      <formula>"Baja"</formula>
    </cfRule>
    <cfRule type="cellIs" dxfId="795" priority="579" operator="equal">
      <formula>"Muy Baja"</formula>
    </cfRule>
  </conditionalFormatting>
  <conditionalFormatting sqref="I144">
    <cfRule type="cellIs" dxfId="794" priority="570" operator="equal">
      <formula>"Muy Alta"</formula>
    </cfRule>
    <cfRule type="cellIs" dxfId="793" priority="571" operator="equal">
      <formula>"Alta"</formula>
    </cfRule>
    <cfRule type="cellIs" dxfId="792" priority="572" operator="equal">
      <formula>"Media"</formula>
    </cfRule>
    <cfRule type="cellIs" dxfId="791" priority="573" operator="equal">
      <formula>"Baja"</formula>
    </cfRule>
    <cfRule type="cellIs" dxfId="790" priority="574" operator="equal">
      <formula>"Muy Baja"</formula>
    </cfRule>
  </conditionalFormatting>
  <conditionalFormatting sqref="M143">
    <cfRule type="cellIs" dxfId="789" priority="565" operator="equal">
      <formula>"Catastrófico"</formula>
    </cfRule>
    <cfRule type="cellIs" dxfId="788" priority="566" operator="equal">
      <formula>"Mayor"</formula>
    </cfRule>
    <cfRule type="cellIs" dxfId="787" priority="567" operator="equal">
      <formula>"Moderado"</formula>
    </cfRule>
    <cfRule type="cellIs" dxfId="786" priority="568" operator="equal">
      <formula>"Menor"</formula>
    </cfRule>
    <cfRule type="cellIs" dxfId="785" priority="569" operator="equal">
      <formula>"Leve"</formula>
    </cfRule>
  </conditionalFormatting>
  <conditionalFormatting sqref="M144">
    <cfRule type="cellIs" dxfId="784" priority="560" operator="equal">
      <formula>"Catastrófico"</formula>
    </cfRule>
    <cfRule type="cellIs" dxfId="783" priority="561" operator="equal">
      <formula>"Mayor"</formula>
    </cfRule>
    <cfRule type="cellIs" dxfId="782" priority="562" operator="equal">
      <formula>"Moderado"</formula>
    </cfRule>
    <cfRule type="cellIs" dxfId="781" priority="563" operator="equal">
      <formula>"Menor"</formula>
    </cfRule>
    <cfRule type="cellIs" dxfId="780" priority="564" operator="equal">
      <formula>"Leve"</formula>
    </cfRule>
  </conditionalFormatting>
  <conditionalFormatting sqref="Z143">
    <cfRule type="cellIs" dxfId="779" priority="547" operator="equal">
      <formula>"Muy Alta"</formula>
    </cfRule>
    <cfRule type="cellIs" dxfId="778" priority="548" operator="equal">
      <formula>"Alta"</formula>
    </cfRule>
    <cfRule type="cellIs" dxfId="777" priority="549" operator="equal">
      <formula>"Media"</formula>
    </cfRule>
    <cfRule type="cellIs" dxfId="776" priority="550" operator="equal">
      <formula>"Baja"</formula>
    </cfRule>
    <cfRule type="cellIs" dxfId="775" priority="551" operator="equal">
      <formula>"Muy Baja"</formula>
    </cfRule>
  </conditionalFormatting>
  <conditionalFormatting sqref="Z144">
    <cfRule type="cellIs" dxfId="774" priority="542" operator="equal">
      <formula>"Muy Alta"</formula>
    </cfRule>
    <cfRule type="cellIs" dxfId="773" priority="543" operator="equal">
      <formula>"Alta"</formula>
    </cfRule>
    <cfRule type="cellIs" dxfId="772" priority="544" operator="equal">
      <formula>"Media"</formula>
    </cfRule>
    <cfRule type="cellIs" dxfId="771" priority="545" operator="equal">
      <formula>"Baja"</formula>
    </cfRule>
    <cfRule type="cellIs" dxfId="770" priority="546" operator="equal">
      <formula>"Muy Baja"</formula>
    </cfRule>
  </conditionalFormatting>
  <conditionalFormatting sqref="AB143">
    <cfRule type="cellIs" dxfId="769" priority="537" operator="equal">
      <formula>"Catastrófico"</formula>
    </cfRule>
    <cfRule type="cellIs" dxfId="768" priority="538" operator="equal">
      <formula>"Mayor"</formula>
    </cfRule>
    <cfRule type="cellIs" dxfId="767" priority="539" operator="equal">
      <formula>"Moderado"</formula>
    </cfRule>
    <cfRule type="cellIs" dxfId="766" priority="540" operator="equal">
      <formula>"Menor"</formula>
    </cfRule>
    <cfRule type="cellIs" dxfId="765" priority="541" operator="equal">
      <formula>"Leve"</formula>
    </cfRule>
  </conditionalFormatting>
  <conditionalFormatting sqref="AB144">
    <cfRule type="cellIs" dxfId="764" priority="532" operator="equal">
      <formula>"Catastrófico"</formula>
    </cfRule>
    <cfRule type="cellIs" dxfId="763" priority="533" operator="equal">
      <formula>"Mayor"</formula>
    </cfRule>
    <cfRule type="cellIs" dxfId="762" priority="534" operator="equal">
      <formula>"Moderado"</formula>
    </cfRule>
    <cfRule type="cellIs" dxfId="761" priority="535" operator="equal">
      <formula>"Menor"</formula>
    </cfRule>
    <cfRule type="cellIs" dxfId="760" priority="536" operator="equal">
      <formula>"Leve"</formula>
    </cfRule>
  </conditionalFormatting>
  <conditionalFormatting sqref="AD143">
    <cfRule type="cellIs" dxfId="759" priority="528" operator="equal">
      <formula>"Extremo"</formula>
    </cfRule>
    <cfRule type="cellIs" dxfId="758" priority="529" operator="equal">
      <formula>"Alto"</formula>
    </cfRule>
    <cfRule type="cellIs" dxfId="757" priority="530" operator="equal">
      <formula>"Moderado"</formula>
    </cfRule>
    <cfRule type="cellIs" dxfId="756" priority="531" operator="equal">
      <formula>"Bajo"</formula>
    </cfRule>
  </conditionalFormatting>
  <conditionalFormatting sqref="AD144">
    <cfRule type="cellIs" dxfId="755" priority="524" operator="equal">
      <formula>"Extremo"</formula>
    </cfRule>
    <cfRule type="cellIs" dxfId="754" priority="525" operator="equal">
      <formula>"Alto"</formula>
    </cfRule>
    <cfRule type="cellIs" dxfId="753" priority="526" operator="equal">
      <formula>"Moderado"</formula>
    </cfRule>
    <cfRule type="cellIs" dxfId="752" priority="527" operator="equal">
      <formula>"Bajo"</formula>
    </cfRule>
  </conditionalFormatting>
  <conditionalFormatting sqref="B146">
    <cfRule type="cellIs" dxfId="751" priority="420" operator="equal">
      <formula>#REF!</formula>
    </cfRule>
    <cfRule type="cellIs" dxfId="750" priority="421" operator="equal">
      <formula>#REF!</formula>
    </cfRule>
    <cfRule type="cellIs" dxfId="749" priority="422" operator="equal">
      <formula>#REF!</formula>
    </cfRule>
    <cfRule type="cellIs" dxfId="748" priority="423" operator="equal">
      <formula>#REF!</formula>
    </cfRule>
    <cfRule type="cellIs" dxfId="747" priority="424" operator="equal">
      <formula>#REF!</formula>
    </cfRule>
    <cfRule type="cellIs" dxfId="746" priority="425" operator="equal">
      <formula>#REF!</formula>
    </cfRule>
    <cfRule type="cellIs" dxfId="745" priority="426" operator="equal">
      <formula>#REF!</formula>
    </cfRule>
    <cfRule type="cellIs" dxfId="744" priority="427" operator="equal">
      <formula>#REF!</formula>
    </cfRule>
    <cfRule type="cellIs" dxfId="743" priority="428" operator="equal">
      <formula>#REF!</formula>
    </cfRule>
    <cfRule type="cellIs" dxfId="742" priority="429" operator="equal">
      <formula>#REF!</formula>
    </cfRule>
    <cfRule type="cellIs" dxfId="741" priority="430" operator="equal">
      <formula>#REF!</formula>
    </cfRule>
    <cfRule type="cellIs" dxfId="740" priority="431" operator="equal">
      <formula>#REF!</formula>
    </cfRule>
    <cfRule type="cellIs" dxfId="739" priority="432" operator="equal">
      <formula>#REF!</formula>
    </cfRule>
    <cfRule type="cellIs" dxfId="738" priority="433" operator="equal">
      <formula>#REF!</formula>
    </cfRule>
    <cfRule type="cellIs" dxfId="737" priority="434" operator="equal">
      <formula>#REF!</formula>
    </cfRule>
    <cfRule type="cellIs" dxfId="736" priority="435" operator="equal">
      <formula>#REF!</formula>
    </cfRule>
    <cfRule type="cellIs" dxfId="735" priority="436" operator="equal">
      <formula>#REF!</formula>
    </cfRule>
    <cfRule type="cellIs" dxfId="734" priority="437" operator="equal">
      <formula>#REF!</formula>
    </cfRule>
  </conditionalFormatting>
  <conditionalFormatting sqref="I145">
    <cfRule type="cellIs" dxfId="733" priority="509" operator="equal">
      <formula>"Muy Alta"</formula>
    </cfRule>
    <cfRule type="cellIs" dxfId="732" priority="510" operator="equal">
      <formula>"Alta"</formula>
    </cfRule>
    <cfRule type="cellIs" dxfId="731" priority="511" operator="equal">
      <formula>"Media"</formula>
    </cfRule>
    <cfRule type="cellIs" dxfId="730" priority="512" operator="equal">
      <formula>"Baja"</formula>
    </cfRule>
    <cfRule type="cellIs" dxfId="729" priority="513" operator="equal">
      <formula>"Muy Baja"</formula>
    </cfRule>
  </conditionalFormatting>
  <conditionalFormatting sqref="M145">
    <cfRule type="cellIs" dxfId="728" priority="504" operator="equal">
      <formula>"Catastrófico"</formula>
    </cfRule>
    <cfRule type="cellIs" dxfId="727" priority="505" operator="equal">
      <formula>"Mayor"</formula>
    </cfRule>
    <cfRule type="cellIs" dxfId="726" priority="506" operator="equal">
      <formula>"Moderado"</formula>
    </cfRule>
    <cfRule type="cellIs" dxfId="725" priority="507" operator="equal">
      <formula>"Menor"</formula>
    </cfRule>
    <cfRule type="cellIs" dxfId="724" priority="508" operator="equal">
      <formula>"Leve"</formula>
    </cfRule>
  </conditionalFormatting>
  <conditionalFormatting sqref="O145">
    <cfRule type="cellIs" dxfId="723" priority="500" operator="equal">
      <formula>"Extremo"</formula>
    </cfRule>
    <cfRule type="cellIs" dxfId="722" priority="501" operator="equal">
      <formula>"Alto"</formula>
    </cfRule>
    <cfRule type="cellIs" dxfId="721" priority="502" operator="equal">
      <formula>"Moderado"</formula>
    </cfRule>
    <cfRule type="cellIs" dxfId="720" priority="503" operator="equal">
      <formula>"Bajo"</formula>
    </cfRule>
  </conditionalFormatting>
  <conditionalFormatting sqref="Z145">
    <cfRule type="cellIs" dxfId="719" priority="495" operator="equal">
      <formula>"Muy Alta"</formula>
    </cfRule>
    <cfRule type="cellIs" dxfId="718" priority="496" operator="equal">
      <formula>"Alta"</formula>
    </cfRule>
    <cfRule type="cellIs" dxfId="717" priority="497" operator="equal">
      <formula>"Media"</formula>
    </cfRule>
    <cfRule type="cellIs" dxfId="716" priority="498" operator="equal">
      <formula>"Baja"</formula>
    </cfRule>
    <cfRule type="cellIs" dxfId="715" priority="499" operator="equal">
      <formula>"Muy Baja"</formula>
    </cfRule>
  </conditionalFormatting>
  <conditionalFormatting sqref="AB145">
    <cfRule type="cellIs" dxfId="714" priority="490" operator="equal">
      <formula>"Catastrófico"</formula>
    </cfRule>
    <cfRule type="cellIs" dxfId="713" priority="491" operator="equal">
      <formula>"Mayor"</formula>
    </cfRule>
    <cfRule type="cellIs" dxfId="712" priority="492" operator="equal">
      <formula>"Moderado"</formula>
    </cfRule>
    <cfRule type="cellIs" dxfId="711" priority="493" operator="equal">
      <formula>"Menor"</formula>
    </cfRule>
    <cfRule type="cellIs" dxfId="710" priority="494" operator="equal">
      <formula>"Leve"</formula>
    </cfRule>
  </conditionalFormatting>
  <conditionalFormatting sqref="AD145">
    <cfRule type="cellIs" dxfId="709" priority="486" operator="equal">
      <formula>"Extremo"</formula>
    </cfRule>
    <cfRule type="cellIs" dxfId="708" priority="487" operator="equal">
      <formula>"Alto"</formula>
    </cfRule>
    <cfRule type="cellIs" dxfId="707" priority="488" operator="equal">
      <formula>"Moderado"</formula>
    </cfRule>
    <cfRule type="cellIs" dxfId="706" priority="489" operator="equal">
      <formula>"Bajo"</formula>
    </cfRule>
  </conditionalFormatting>
  <conditionalFormatting sqref="L145">
    <cfRule type="containsText" dxfId="705" priority="485" operator="containsText" text="❌">
      <formula>NOT(ISERROR(SEARCH("❌",L145)))</formula>
    </cfRule>
  </conditionalFormatting>
  <conditionalFormatting sqref="B145">
    <cfRule type="cellIs" dxfId="704" priority="467" operator="equal">
      <formula>#REF!</formula>
    </cfRule>
    <cfRule type="cellIs" dxfId="703" priority="468" operator="equal">
      <formula>#REF!</formula>
    </cfRule>
    <cfRule type="cellIs" dxfId="702" priority="469" operator="equal">
      <formula>#REF!</formula>
    </cfRule>
    <cfRule type="cellIs" dxfId="701" priority="470" operator="equal">
      <formula>#REF!</formula>
    </cfRule>
    <cfRule type="cellIs" dxfId="700" priority="471" operator="equal">
      <formula>#REF!</formula>
    </cfRule>
    <cfRule type="cellIs" dxfId="699" priority="472" operator="equal">
      <formula>#REF!</formula>
    </cfRule>
    <cfRule type="cellIs" dxfId="698" priority="473" operator="equal">
      <formula>#REF!</formula>
    </cfRule>
    <cfRule type="cellIs" dxfId="697" priority="474" operator="equal">
      <formula>#REF!</formula>
    </cfRule>
    <cfRule type="cellIs" dxfId="696" priority="475" operator="equal">
      <formula>#REF!</formula>
    </cfRule>
    <cfRule type="cellIs" dxfId="695" priority="476" operator="equal">
      <formula>#REF!</formula>
    </cfRule>
    <cfRule type="cellIs" dxfId="694" priority="477" operator="equal">
      <formula>#REF!</formula>
    </cfRule>
    <cfRule type="cellIs" dxfId="693" priority="478" operator="equal">
      <formula>#REF!</formula>
    </cfRule>
    <cfRule type="cellIs" dxfId="692" priority="479" operator="equal">
      <formula>#REF!</formula>
    </cfRule>
    <cfRule type="cellIs" dxfId="691" priority="480" operator="equal">
      <formula>#REF!</formula>
    </cfRule>
    <cfRule type="cellIs" dxfId="690" priority="481" operator="equal">
      <formula>#REF!</formula>
    </cfRule>
    <cfRule type="cellIs" dxfId="689" priority="482" operator="equal">
      <formula>#REF!</formula>
    </cfRule>
    <cfRule type="cellIs" dxfId="688" priority="483" operator="equal">
      <formula>#REF!</formula>
    </cfRule>
    <cfRule type="cellIs" dxfId="687" priority="484" operator="equal">
      <formula>#REF!</formula>
    </cfRule>
  </conditionalFormatting>
  <conditionalFormatting sqref="I146">
    <cfRule type="cellIs" dxfId="686" priority="462" operator="equal">
      <formula>"Muy Alta"</formula>
    </cfRule>
    <cfRule type="cellIs" dxfId="685" priority="463" operator="equal">
      <formula>"Alta"</formula>
    </cfRule>
    <cfRule type="cellIs" dxfId="684" priority="464" operator="equal">
      <formula>"Media"</formula>
    </cfRule>
    <cfRule type="cellIs" dxfId="683" priority="465" operator="equal">
      <formula>"Baja"</formula>
    </cfRule>
    <cfRule type="cellIs" dxfId="682" priority="466" operator="equal">
      <formula>"Muy Baja"</formula>
    </cfRule>
  </conditionalFormatting>
  <conditionalFormatting sqref="M146">
    <cfRule type="cellIs" dxfId="681" priority="457" operator="equal">
      <formula>"Catastrófico"</formula>
    </cfRule>
    <cfRule type="cellIs" dxfId="680" priority="458" operator="equal">
      <formula>"Mayor"</formula>
    </cfRule>
    <cfRule type="cellIs" dxfId="679" priority="459" operator="equal">
      <formula>"Moderado"</formula>
    </cfRule>
    <cfRule type="cellIs" dxfId="678" priority="460" operator="equal">
      <formula>"Menor"</formula>
    </cfRule>
    <cfRule type="cellIs" dxfId="677" priority="461" operator="equal">
      <formula>"Leve"</formula>
    </cfRule>
  </conditionalFormatting>
  <conditionalFormatting sqref="O146">
    <cfRule type="cellIs" dxfId="676" priority="453" operator="equal">
      <formula>"Extremo"</formula>
    </cfRule>
    <cfRule type="cellIs" dxfId="675" priority="454" operator="equal">
      <formula>"Alto"</formula>
    </cfRule>
    <cfRule type="cellIs" dxfId="674" priority="455" operator="equal">
      <formula>"Moderado"</formula>
    </cfRule>
    <cfRule type="cellIs" dxfId="673" priority="456" operator="equal">
      <formula>"Bajo"</formula>
    </cfRule>
  </conditionalFormatting>
  <conditionalFormatting sqref="Z146:Z147">
    <cfRule type="cellIs" dxfId="672" priority="448" operator="equal">
      <formula>"Muy Alta"</formula>
    </cfRule>
    <cfRule type="cellIs" dxfId="671" priority="449" operator="equal">
      <formula>"Alta"</formula>
    </cfRule>
    <cfRule type="cellIs" dxfId="670" priority="450" operator="equal">
      <formula>"Media"</formula>
    </cfRule>
    <cfRule type="cellIs" dxfId="669" priority="451" operator="equal">
      <formula>"Baja"</formula>
    </cfRule>
    <cfRule type="cellIs" dxfId="668" priority="452" operator="equal">
      <formula>"Muy Baja"</formula>
    </cfRule>
  </conditionalFormatting>
  <conditionalFormatting sqref="AB146:AB147">
    <cfRule type="cellIs" dxfId="667" priority="443" operator="equal">
      <formula>"Catastrófico"</formula>
    </cfRule>
    <cfRule type="cellIs" dxfId="666" priority="444" operator="equal">
      <formula>"Mayor"</formula>
    </cfRule>
    <cfRule type="cellIs" dxfId="665" priority="445" operator="equal">
      <formula>"Moderado"</formula>
    </cfRule>
    <cfRule type="cellIs" dxfId="664" priority="446" operator="equal">
      <formula>"Menor"</formula>
    </cfRule>
    <cfRule type="cellIs" dxfId="663" priority="447" operator="equal">
      <formula>"Leve"</formula>
    </cfRule>
  </conditionalFormatting>
  <conditionalFormatting sqref="AD146:AD147">
    <cfRule type="cellIs" dxfId="662" priority="439" operator="equal">
      <formula>"Extremo"</formula>
    </cfRule>
    <cfRule type="cellIs" dxfId="661" priority="440" operator="equal">
      <formula>"Alto"</formula>
    </cfRule>
    <cfRule type="cellIs" dxfId="660" priority="441" operator="equal">
      <formula>"Moderado"</formula>
    </cfRule>
    <cfRule type="cellIs" dxfId="659" priority="442" operator="equal">
      <formula>"Bajo"</formula>
    </cfRule>
  </conditionalFormatting>
  <conditionalFormatting sqref="L146:L147">
    <cfRule type="containsText" dxfId="658" priority="438" operator="containsText" text="❌">
      <formula>NOT(ISERROR(SEARCH("❌",L146)))</formula>
    </cfRule>
  </conditionalFormatting>
  <conditionalFormatting sqref="I160">
    <cfRule type="cellIs" dxfId="657" priority="415" operator="equal">
      <formula>"Muy Alta"</formula>
    </cfRule>
    <cfRule type="cellIs" dxfId="656" priority="416" operator="equal">
      <formula>"Alta"</formula>
    </cfRule>
    <cfRule type="cellIs" dxfId="655" priority="417" operator="equal">
      <formula>"Media"</formula>
    </cfRule>
    <cfRule type="cellIs" dxfId="654" priority="418" operator="equal">
      <formula>"Baja"</formula>
    </cfRule>
    <cfRule type="cellIs" dxfId="653" priority="419" operator="equal">
      <formula>"Muy Baja"</formula>
    </cfRule>
  </conditionalFormatting>
  <conditionalFormatting sqref="M160">
    <cfRule type="cellIs" dxfId="652" priority="410" operator="equal">
      <formula>"Catastrófico"</formula>
    </cfRule>
    <cfRule type="cellIs" dxfId="651" priority="411" operator="equal">
      <formula>"Mayor"</formula>
    </cfRule>
    <cfRule type="cellIs" dxfId="650" priority="412" operator="equal">
      <formula>"Moderado"</formula>
    </cfRule>
    <cfRule type="cellIs" dxfId="649" priority="413" operator="equal">
      <formula>"Menor"</formula>
    </cfRule>
    <cfRule type="cellIs" dxfId="648" priority="414" operator="equal">
      <formula>"Leve"</formula>
    </cfRule>
  </conditionalFormatting>
  <conditionalFormatting sqref="O160">
    <cfRule type="cellIs" dxfId="647" priority="406" operator="equal">
      <formula>"Extremo"</formula>
    </cfRule>
    <cfRule type="cellIs" dxfId="646" priority="407" operator="equal">
      <formula>"Alto"</formula>
    </cfRule>
    <cfRule type="cellIs" dxfId="645" priority="408" operator="equal">
      <formula>"Moderado"</formula>
    </cfRule>
    <cfRule type="cellIs" dxfId="644" priority="409" operator="equal">
      <formula>"Bajo"</formula>
    </cfRule>
  </conditionalFormatting>
  <conditionalFormatting sqref="Z160">
    <cfRule type="cellIs" dxfId="643" priority="401" operator="equal">
      <formula>"Muy Alta"</formula>
    </cfRule>
    <cfRule type="cellIs" dxfId="642" priority="402" operator="equal">
      <formula>"Alta"</formula>
    </cfRule>
    <cfRule type="cellIs" dxfId="641" priority="403" operator="equal">
      <formula>"Media"</formula>
    </cfRule>
    <cfRule type="cellIs" dxfId="640" priority="404" operator="equal">
      <formula>"Baja"</formula>
    </cfRule>
    <cfRule type="cellIs" dxfId="639" priority="405" operator="equal">
      <formula>"Muy Baja"</formula>
    </cfRule>
  </conditionalFormatting>
  <conditionalFormatting sqref="AB160">
    <cfRule type="cellIs" dxfId="638" priority="396" operator="equal">
      <formula>"Catastrófico"</formula>
    </cfRule>
    <cfRule type="cellIs" dxfId="637" priority="397" operator="equal">
      <formula>"Mayor"</formula>
    </cfRule>
    <cfRule type="cellIs" dxfId="636" priority="398" operator="equal">
      <formula>"Moderado"</formula>
    </cfRule>
    <cfRule type="cellIs" dxfId="635" priority="399" operator="equal">
      <formula>"Menor"</formula>
    </cfRule>
    <cfRule type="cellIs" dxfId="634" priority="400" operator="equal">
      <formula>"Leve"</formula>
    </cfRule>
  </conditionalFormatting>
  <conditionalFormatting sqref="AD160">
    <cfRule type="cellIs" dxfId="633" priority="392" operator="equal">
      <formula>"Extremo"</formula>
    </cfRule>
    <cfRule type="cellIs" dxfId="632" priority="393" operator="equal">
      <formula>"Alto"</formula>
    </cfRule>
    <cfRule type="cellIs" dxfId="631" priority="394" operator="equal">
      <formula>"Moderado"</formula>
    </cfRule>
    <cfRule type="cellIs" dxfId="630" priority="395" operator="equal">
      <formula>"Bajo"</formula>
    </cfRule>
  </conditionalFormatting>
  <conditionalFormatting sqref="L160">
    <cfRule type="containsText" dxfId="629" priority="391" operator="containsText" text="❌">
      <formula>NOT(ISERROR(SEARCH("❌",L160)))</formula>
    </cfRule>
  </conditionalFormatting>
  <conditionalFormatting sqref="B160">
    <cfRule type="cellIs" dxfId="628" priority="373" operator="equal">
      <formula>#REF!</formula>
    </cfRule>
    <cfRule type="cellIs" dxfId="627" priority="374" operator="equal">
      <formula>#REF!</formula>
    </cfRule>
    <cfRule type="cellIs" dxfId="626" priority="375" operator="equal">
      <formula>#REF!</formula>
    </cfRule>
    <cfRule type="cellIs" dxfId="625" priority="376" operator="equal">
      <formula>#REF!</formula>
    </cfRule>
    <cfRule type="cellIs" dxfId="624" priority="377" operator="equal">
      <formula>#REF!</formula>
    </cfRule>
    <cfRule type="cellIs" dxfId="623" priority="378" operator="equal">
      <formula>#REF!</formula>
    </cfRule>
    <cfRule type="cellIs" dxfId="622" priority="379" operator="equal">
      <formula>#REF!</formula>
    </cfRule>
    <cfRule type="cellIs" dxfId="621" priority="380" operator="equal">
      <formula>#REF!</formula>
    </cfRule>
    <cfRule type="cellIs" dxfId="620" priority="381" operator="equal">
      <formula>#REF!</formula>
    </cfRule>
    <cfRule type="cellIs" dxfId="619" priority="382" operator="equal">
      <formula>#REF!</formula>
    </cfRule>
    <cfRule type="cellIs" dxfId="618" priority="383" operator="equal">
      <formula>#REF!</formula>
    </cfRule>
    <cfRule type="cellIs" dxfId="617" priority="384" operator="equal">
      <formula>#REF!</formula>
    </cfRule>
    <cfRule type="cellIs" dxfId="616" priority="385" operator="equal">
      <formula>#REF!</formula>
    </cfRule>
    <cfRule type="cellIs" dxfId="615" priority="386" operator="equal">
      <formula>#REF!</formula>
    </cfRule>
    <cfRule type="cellIs" dxfId="614" priority="387" operator="equal">
      <formula>#REF!</formula>
    </cfRule>
    <cfRule type="cellIs" dxfId="613" priority="388" operator="equal">
      <formula>#REF!</formula>
    </cfRule>
    <cfRule type="cellIs" dxfId="612" priority="389" operator="equal">
      <formula>#REF!</formula>
    </cfRule>
    <cfRule type="cellIs" dxfId="611" priority="390" operator="equal">
      <formula>#REF!</formula>
    </cfRule>
  </conditionalFormatting>
  <conditionalFormatting sqref="L114:L119">
    <cfRule type="containsText" dxfId="609" priority="370" operator="containsText" text="❌">
      <formula>NOT(ISERROR(SEARCH("❌",L114)))</formula>
    </cfRule>
  </conditionalFormatting>
  <conditionalFormatting sqref="O144">
    <cfRule type="cellIs" dxfId="608" priority="366" operator="equal">
      <formula>"Extremo"</formula>
    </cfRule>
    <cfRule type="cellIs" dxfId="607" priority="367" operator="equal">
      <formula>"Alto"</formula>
    </cfRule>
    <cfRule type="cellIs" dxfId="606" priority="368" operator="equal">
      <formula>"Moderado"</formula>
    </cfRule>
    <cfRule type="cellIs" dxfId="605" priority="369" operator="equal">
      <formula>"Bajo"</formula>
    </cfRule>
  </conditionalFormatting>
  <conditionalFormatting sqref="O143">
    <cfRule type="cellIs" dxfId="604" priority="362" operator="equal">
      <formula>"Extremo"</formula>
    </cfRule>
    <cfRule type="cellIs" dxfId="603" priority="363" operator="equal">
      <formula>"Alto"</formula>
    </cfRule>
    <cfRule type="cellIs" dxfId="602" priority="364" operator="equal">
      <formula>"Moderado"</formula>
    </cfRule>
    <cfRule type="cellIs" dxfId="601" priority="365" operator="equal">
      <formula>"Bajo"</formula>
    </cfRule>
  </conditionalFormatting>
  <conditionalFormatting sqref="O114">
    <cfRule type="cellIs" dxfId="600" priority="346" operator="equal">
      <formula>"Extremo"</formula>
    </cfRule>
    <cfRule type="cellIs" dxfId="599" priority="347" operator="equal">
      <formula>"Alto"</formula>
    </cfRule>
    <cfRule type="cellIs" dxfId="598" priority="348" operator="equal">
      <formula>"Moderado"</formula>
    </cfRule>
    <cfRule type="cellIs" dxfId="597" priority="349" operator="equal">
      <formula>"Bajo"</formula>
    </cfRule>
  </conditionalFormatting>
  <conditionalFormatting sqref="O108">
    <cfRule type="cellIs" dxfId="596" priority="342" operator="equal">
      <formula>"Extremo"</formula>
    </cfRule>
    <cfRule type="cellIs" dxfId="595" priority="343" operator="equal">
      <formula>"Alto"</formula>
    </cfRule>
    <cfRule type="cellIs" dxfId="594" priority="344" operator="equal">
      <formula>"Moderado"</formula>
    </cfRule>
    <cfRule type="cellIs" dxfId="593" priority="345" operator="equal">
      <formula>"Bajo"</formula>
    </cfRule>
  </conditionalFormatting>
  <conditionalFormatting sqref="O102">
    <cfRule type="cellIs" dxfId="592" priority="338" operator="equal">
      <formula>"Extremo"</formula>
    </cfRule>
    <cfRule type="cellIs" dxfId="591" priority="339" operator="equal">
      <formula>"Alto"</formula>
    </cfRule>
    <cfRule type="cellIs" dxfId="590" priority="340" operator="equal">
      <formula>"Moderado"</formula>
    </cfRule>
    <cfRule type="cellIs" dxfId="589" priority="341" operator="equal">
      <formula>"Bajo"</formula>
    </cfRule>
  </conditionalFormatting>
  <conditionalFormatting sqref="M102">
    <cfRule type="cellIs" dxfId="588" priority="333" operator="equal">
      <formula>"Catastrófico"</formula>
    </cfRule>
    <cfRule type="cellIs" dxfId="587" priority="334" operator="equal">
      <formula>"Mayor"</formula>
    </cfRule>
    <cfRule type="cellIs" dxfId="586" priority="335" operator="equal">
      <formula>"Moderado"</formula>
    </cfRule>
    <cfRule type="cellIs" dxfId="585" priority="336" operator="equal">
      <formula>"Menor"</formula>
    </cfRule>
    <cfRule type="cellIs" dxfId="584" priority="337" operator="equal">
      <formula>"Leve"</formula>
    </cfRule>
  </conditionalFormatting>
  <conditionalFormatting sqref="M108">
    <cfRule type="cellIs" dxfId="583" priority="328" operator="equal">
      <formula>"Catastrófico"</formula>
    </cfRule>
    <cfRule type="cellIs" dxfId="582" priority="329" operator="equal">
      <formula>"Mayor"</formula>
    </cfRule>
    <cfRule type="cellIs" dxfId="581" priority="330" operator="equal">
      <formula>"Moderado"</formula>
    </cfRule>
    <cfRule type="cellIs" dxfId="580" priority="331" operator="equal">
      <formula>"Menor"</formula>
    </cfRule>
    <cfRule type="cellIs" dxfId="579" priority="332" operator="equal">
      <formula>"Leve"</formula>
    </cfRule>
  </conditionalFormatting>
  <conditionalFormatting sqref="M114">
    <cfRule type="cellIs" dxfId="578" priority="323" operator="equal">
      <formula>"Catastrófico"</formula>
    </cfRule>
    <cfRule type="cellIs" dxfId="577" priority="324" operator="equal">
      <formula>"Mayor"</formula>
    </cfRule>
    <cfRule type="cellIs" dxfId="576" priority="325" operator="equal">
      <formula>"Moderado"</formula>
    </cfRule>
    <cfRule type="cellIs" dxfId="575" priority="326" operator="equal">
      <formula>"Menor"</formula>
    </cfRule>
    <cfRule type="cellIs" dxfId="574" priority="327" operator="equal">
      <formula>"Leve"</formula>
    </cfRule>
  </conditionalFormatting>
  <conditionalFormatting sqref="L48:L53">
    <cfRule type="containsText" dxfId="573" priority="322" operator="containsText" text="❌">
      <formula>NOT(ISERROR(SEARCH("❌",L48)))</formula>
    </cfRule>
  </conditionalFormatting>
  <conditionalFormatting sqref="Z157">
    <cfRule type="cellIs" dxfId="572" priority="284" operator="equal">
      <formula>"Muy Alta"</formula>
    </cfRule>
  </conditionalFormatting>
  <conditionalFormatting sqref="Z157">
    <cfRule type="cellIs" dxfId="571" priority="285" operator="equal">
      <formula>"Alta"</formula>
    </cfRule>
  </conditionalFormatting>
  <conditionalFormatting sqref="Z157">
    <cfRule type="cellIs" dxfId="570" priority="286" operator="equal">
      <formula>"Media"</formula>
    </cfRule>
  </conditionalFormatting>
  <conditionalFormatting sqref="Z157">
    <cfRule type="cellIs" dxfId="569" priority="287" operator="equal">
      <formula>"Baja"</formula>
    </cfRule>
  </conditionalFormatting>
  <conditionalFormatting sqref="Z157">
    <cfRule type="cellIs" dxfId="568" priority="288" operator="equal">
      <formula>"Muy Baja"</formula>
    </cfRule>
  </conditionalFormatting>
  <conditionalFormatting sqref="AB157">
    <cfRule type="cellIs" dxfId="567" priority="289" operator="equal">
      <formula>"Catastrófico"</formula>
    </cfRule>
  </conditionalFormatting>
  <conditionalFormatting sqref="AB157">
    <cfRule type="cellIs" dxfId="566" priority="290" operator="equal">
      <formula>"Mayor"</formula>
    </cfRule>
  </conditionalFormatting>
  <conditionalFormatting sqref="AB157">
    <cfRule type="cellIs" dxfId="565" priority="291" operator="equal">
      <formula>"Moderado"</formula>
    </cfRule>
  </conditionalFormatting>
  <conditionalFormatting sqref="AB157">
    <cfRule type="cellIs" dxfId="564" priority="292" operator="equal">
      <formula>"Menor"</formula>
    </cfRule>
  </conditionalFormatting>
  <conditionalFormatting sqref="AB157">
    <cfRule type="cellIs" dxfId="563" priority="293" operator="equal">
      <formula>"Leve"</formula>
    </cfRule>
  </conditionalFormatting>
  <conditionalFormatting sqref="AD157">
    <cfRule type="cellIs" dxfId="562" priority="294" operator="equal">
      <formula>"Extremo"</formula>
    </cfRule>
  </conditionalFormatting>
  <conditionalFormatting sqref="AD157">
    <cfRule type="cellIs" dxfId="561" priority="295" operator="equal">
      <formula>"Alto"</formula>
    </cfRule>
  </conditionalFormatting>
  <conditionalFormatting sqref="AD157">
    <cfRule type="cellIs" dxfId="560" priority="296" operator="equal">
      <formula>"Moderado"</formula>
    </cfRule>
  </conditionalFormatting>
  <conditionalFormatting sqref="AD157">
    <cfRule type="cellIs" dxfId="559" priority="297" operator="equal">
      <formula>"Bajo"</formula>
    </cfRule>
  </conditionalFormatting>
  <conditionalFormatting sqref="Z158">
    <cfRule type="cellIs" dxfId="558" priority="270" operator="equal">
      <formula>"Muy Alta"</formula>
    </cfRule>
  </conditionalFormatting>
  <conditionalFormatting sqref="Z158">
    <cfRule type="cellIs" dxfId="557" priority="271" operator="equal">
      <formula>"Alta"</formula>
    </cfRule>
  </conditionalFormatting>
  <conditionalFormatting sqref="Z158">
    <cfRule type="cellIs" dxfId="556" priority="272" operator="equal">
      <formula>"Media"</formula>
    </cfRule>
  </conditionalFormatting>
  <conditionalFormatting sqref="Z158">
    <cfRule type="cellIs" dxfId="555" priority="273" operator="equal">
      <formula>"Baja"</formula>
    </cfRule>
  </conditionalFormatting>
  <conditionalFormatting sqref="Z158">
    <cfRule type="cellIs" dxfId="554" priority="274" operator="equal">
      <formula>"Muy Baja"</formula>
    </cfRule>
  </conditionalFormatting>
  <conditionalFormatting sqref="AB158">
    <cfRule type="cellIs" dxfId="553" priority="275" operator="equal">
      <formula>"Catastrófico"</formula>
    </cfRule>
  </conditionalFormatting>
  <conditionalFormatting sqref="AB158">
    <cfRule type="cellIs" dxfId="552" priority="276" operator="equal">
      <formula>"Mayor"</formula>
    </cfRule>
  </conditionalFormatting>
  <conditionalFormatting sqref="AB158">
    <cfRule type="cellIs" dxfId="551" priority="277" operator="equal">
      <formula>"Moderado"</formula>
    </cfRule>
  </conditionalFormatting>
  <conditionalFormatting sqref="AB158">
    <cfRule type="cellIs" dxfId="550" priority="278" operator="equal">
      <formula>"Menor"</formula>
    </cfRule>
  </conditionalFormatting>
  <conditionalFormatting sqref="AB158">
    <cfRule type="cellIs" dxfId="549" priority="279" operator="equal">
      <formula>"Leve"</formula>
    </cfRule>
  </conditionalFormatting>
  <conditionalFormatting sqref="AD158">
    <cfRule type="cellIs" dxfId="548" priority="280" operator="equal">
      <formula>"Extremo"</formula>
    </cfRule>
  </conditionalFormatting>
  <conditionalFormatting sqref="AD158">
    <cfRule type="cellIs" dxfId="547" priority="281" operator="equal">
      <formula>"Alto"</formula>
    </cfRule>
  </conditionalFormatting>
  <conditionalFormatting sqref="AD158">
    <cfRule type="cellIs" dxfId="546" priority="282" operator="equal">
      <formula>"Moderado"</formula>
    </cfRule>
  </conditionalFormatting>
  <conditionalFormatting sqref="AD158">
    <cfRule type="cellIs" dxfId="545" priority="283" operator="equal">
      <formula>"Bajo"</formula>
    </cfRule>
  </conditionalFormatting>
  <conditionalFormatting sqref="Z159">
    <cfRule type="cellIs" dxfId="544" priority="256" operator="equal">
      <formula>"Muy Alta"</formula>
    </cfRule>
  </conditionalFormatting>
  <conditionalFormatting sqref="Z159">
    <cfRule type="cellIs" dxfId="543" priority="257" operator="equal">
      <formula>"Alta"</formula>
    </cfRule>
  </conditionalFormatting>
  <conditionalFormatting sqref="Z159">
    <cfRule type="cellIs" dxfId="542" priority="258" operator="equal">
      <formula>"Media"</formula>
    </cfRule>
  </conditionalFormatting>
  <conditionalFormatting sqref="Z159">
    <cfRule type="cellIs" dxfId="541" priority="259" operator="equal">
      <formula>"Baja"</formula>
    </cfRule>
  </conditionalFormatting>
  <conditionalFormatting sqref="Z159">
    <cfRule type="cellIs" dxfId="540" priority="260" operator="equal">
      <formula>"Muy Baja"</formula>
    </cfRule>
  </conditionalFormatting>
  <conditionalFormatting sqref="AB159">
    <cfRule type="cellIs" dxfId="539" priority="261" operator="equal">
      <formula>"Catastrófico"</formula>
    </cfRule>
  </conditionalFormatting>
  <conditionalFormatting sqref="AB159">
    <cfRule type="cellIs" dxfId="538" priority="262" operator="equal">
      <formula>"Mayor"</formula>
    </cfRule>
  </conditionalFormatting>
  <conditionalFormatting sqref="AB159">
    <cfRule type="cellIs" dxfId="537" priority="263" operator="equal">
      <formula>"Moderado"</formula>
    </cfRule>
  </conditionalFormatting>
  <conditionalFormatting sqref="AB159">
    <cfRule type="cellIs" dxfId="536" priority="264" operator="equal">
      <formula>"Menor"</formula>
    </cfRule>
  </conditionalFormatting>
  <conditionalFormatting sqref="AB159">
    <cfRule type="cellIs" dxfId="535" priority="265" operator="equal">
      <formula>"Leve"</formula>
    </cfRule>
  </conditionalFormatting>
  <conditionalFormatting sqref="AD159">
    <cfRule type="cellIs" dxfId="534" priority="252" operator="equal">
      <formula>"Extremo"</formula>
    </cfRule>
  </conditionalFormatting>
  <conditionalFormatting sqref="AD159">
    <cfRule type="cellIs" dxfId="533" priority="253" operator="equal">
      <formula>"Alto"</formula>
    </cfRule>
  </conditionalFormatting>
  <conditionalFormatting sqref="AD159">
    <cfRule type="cellIs" dxfId="532" priority="254" operator="equal">
      <formula>"Moderado"</formula>
    </cfRule>
  </conditionalFormatting>
  <conditionalFormatting sqref="AD159">
    <cfRule type="cellIs" dxfId="531" priority="255" operator="equal">
      <formula>"Bajo"</formula>
    </cfRule>
  </conditionalFormatting>
  <conditionalFormatting sqref="Z148:Z150">
    <cfRule type="cellIs" dxfId="511" priority="219" operator="equal">
      <formula>"Muy Alta"</formula>
    </cfRule>
    <cfRule type="cellIs" dxfId="510" priority="220" operator="equal">
      <formula>"Alta"</formula>
    </cfRule>
    <cfRule type="cellIs" dxfId="509" priority="221" operator="equal">
      <formula>"Media"</formula>
    </cfRule>
    <cfRule type="cellIs" dxfId="508" priority="222" operator="equal">
      <formula>"Baja"</formula>
    </cfRule>
    <cfRule type="cellIs" dxfId="507" priority="223" operator="equal">
      <formula>"Muy Baja"</formula>
    </cfRule>
  </conditionalFormatting>
  <conditionalFormatting sqref="AB148:AB150">
    <cfRule type="cellIs" dxfId="506" priority="224" operator="equal">
      <formula>"Catastrófico"</formula>
    </cfRule>
    <cfRule type="cellIs" dxfId="505" priority="225" operator="equal">
      <formula>"Mayor"</formula>
    </cfRule>
    <cfRule type="cellIs" dxfId="504" priority="226" operator="equal">
      <formula>"Moderado"</formula>
    </cfRule>
    <cfRule type="cellIs" dxfId="503" priority="227" operator="equal">
      <formula>"Menor"</formula>
    </cfRule>
    <cfRule type="cellIs" dxfId="502" priority="228" operator="equal">
      <formula>"Leve"</formula>
    </cfRule>
  </conditionalFormatting>
  <conditionalFormatting sqref="AD148:AD150">
    <cfRule type="cellIs" dxfId="501" priority="229" operator="equal">
      <formula>"Extremo"</formula>
    </cfRule>
    <cfRule type="cellIs" dxfId="500" priority="230" operator="equal">
      <formula>"Alto"</formula>
    </cfRule>
    <cfRule type="cellIs" dxfId="499" priority="231" operator="equal">
      <formula>"Moderado"</formula>
    </cfRule>
    <cfRule type="cellIs" dxfId="498" priority="232" operator="equal">
      <formula>"Bajo"</formula>
    </cfRule>
  </conditionalFormatting>
  <conditionalFormatting sqref="B162 B164">
    <cfRule type="cellIs" dxfId="497" priority="189" operator="equal">
      <formula>#REF!</formula>
    </cfRule>
    <cfRule type="cellIs" dxfId="496" priority="190" operator="equal">
      <formula>#REF!</formula>
    </cfRule>
    <cfRule type="cellIs" dxfId="495" priority="191" operator="equal">
      <formula>#REF!</formula>
    </cfRule>
    <cfRule type="cellIs" dxfId="494" priority="192" operator="equal">
      <formula>#REF!</formula>
    </cfRule>
    <cfRule type="cellIs" dxfId="493" priority="193" operator="equal">
      <formula>#REF!</formula>
    </cfRule>
    <cfRule type="cellIs" dxfId="492" priority="194" operator="equal">
      <formula>#REF!</formula>
    </cfRule>
  </conditionalFormatting>
  <conditionalFormatting sqref="I162 Z162:Z164">
    <cfRule type="cellIs" dxfId="491" priority="214" operator="equal">
      <formula>"Muy Alta"</formula>
    </cfRule>
    <cfRule type="cellIs" dxfId="490" priority="215" operator="equal">
      <formula>"Alta"</formula>
    </cfRule>
    <cfRule type="cellIs" dxfId="489" priority="216" operator="equal">
      <formula>"Media"</formula>
    </cfRule>
    <cfRule type="cellIs" dxfId="488" priority="217" operator="equal">
      <formula>"Baja"</formula>
    </cfRule>
    <cfRule type="cellIs" dxfId="487" priority="218" operator="equal">
      <formula>"Muy Baja"</formula>
    </cfRule>
  </conditionalFormatting>
  <conditionalFormatting sqref="I164">
    <cfRule type="cellIs" dxfId="486" priority="200" operator="equal">
      <formula>"Muy Alta"</formula>
    </cfRule>
    <cfRule type="cellIs" dxfId="485" priority="201" operator="equal">
      <formula>"Alta"</formula>
    </cfRule>
    <cfRule type="cellIs" dxfId="484" priority="202" operator="equal">
      <formula>"Media"</formula>
    </cfRule>
    <cfRule type="cellIs" dxfId="483" priority="203" operator="equal">
      <formula>"Baja"</formula>
    </cfRule>
    <cfRule type="cellIs" dxfId="482" priority="204" operator="equal">
      <formula>"Muy Baja"</formula>
    </cfRule>
  </conditionalFormatting>
  <conditionalFormatting sqref="L162:L164">
    <cfRule type="containsText" dxfId="481" priority="195" operator="containsText" text="❌">
      <formula>NOT(ISERROR(SEARCH("❌",L162)))</formula>
    </cfRule>
  </conditionalFormatting>
  <conditionalFormatting sqref="M162 AB162:AB164 M164">
    <cfRule type="cellIs" dxfId="480" priority="209" operator="equal">
      <formula>"Catastrófico"</formula>
    </cfRule>
    <cfRule type="cellIs" dxfId="479" priority="210" operator="equal">
      <formula>"Mayor"</formula>
    </cfRule>
    <cfRule type="cellIs" dxfId="478" priority="211" operator="equal">
      <formula>"Moderado"</formula>
    </cfRule>
    <cfRule type="cellIs" dxfId="477" priority="212" operator="equal">
      <formula>"Menor"</formula>
    </cfRule>
    <cfRule type="cellIs" dxfId="476" priority="213" operator="equal">
      <formula>"Leve"</formula>
    </cfRule>
  </conditionalFormatting>
  <conditionalFormatting sqref="O162 AD162:AD164">
    <cfRule type="cellIs" dxfId="475" priority="205" operator="equal">
      <formula>"Extremo"</formula>
    </cfRule>
    <cfRule type="cellIs" dxfId="474" priority="206" operator="equal">
      <formula>"Alto"</formula>
    </cfRule>
    <cfRule type="cellIs" dxfId="473" priority="207" operator="equal">
      <formula>"Moderado"</formula>
    </cfRule>
    <cfRule type="cellIs" dxfId="472" priority="208" operator="equal">
      <formula>"Bajo"</formula>
    </cfRule>
  </conditionalFormatting>
  <conditionalFormatting sqref="O164">
    <cfRule type="cellIs" dxfId="471" priority="196" operator="equal">
      <formula>"Extremo"</formula>
    </cfRule>
    <cfRule type="cellIs" dxfId="470" priority="197" operator="equal">
      <formula>"Alto"</formula>
    </cfRule>
    <cfRule type="cellIs" dxfId="469" priority="198" operator="equal">
      <formula>"Moderado"</formula>
    </cfRule>
    <cfRule type="cellIs" dxfId="468" priority="199" operator="equal">
      <formula>"Bajo"</formula>
    </cfRule>
  </conditionalFormatting>
  <conditionalFormatting sqref="I66">
    <cfRule type="cellIs" dxfId="187" priority="184" operator="equal">
      <formula>"Muy Alta"</formula>
    </cfRule>
    <cfRule type="cellIs" dxfId="186" priority="185" operator="equal">
      <formula>"Alta"</formula>
    </cfRule>
    <cfRule type="cellIs" dxfId="185" priority="186" operator="equal">
      <formula>"Media"</formula>
    </cfRule>
    <cfRule type="cellIs" dxfId="184" priority="187" operator="equal">
      <formula>"Baja"</formula>
    </cfRule>
    <cfRule type="cellIs" dxfId="183" priority="188" operator="equal">
      <formula>"Muy Baja"</formula>
    </cfRule>
  </conditionalFormatting>
  <conditionalFormatting sqref="M66">
    <cfRule type="cellIs" dxfId="182" priority="179" operator="equal">
      <formula>"Catastrófico"</formula>
    </cfRule>
    <cfRule type="cellIs" dxfId="181" priority="180" operator="equal">
      <formula>"Mayor"</formula>
    </cfRule>
    <cfRule type="cellIs" dxfId="180" priority="181" operator="equal">
      <formula>"Moderado"</formula>
    </cfRule>
    <cfRule type="cellIs" dxfId="179" priority="182" operator="equal">
      <formula>"Menor"</formula>
    </cfRule>
    <cfRule type="cellIs" dxfId="178" priority="183" operator="equal">
      <formula>"Leve"</formula>
    </cfRule>
  </conditionalFormatting>
  <conditionalFormatting sqref="O66">
    <cfRule type="cellIs" dxfId="177" priority="175" operator="equal">
      <formula>"Extremo"</formula>
    </cfRule>
    <cfRule type="cellIs" dxfId="176" priority="176" operator="equal">
      <formula>"Alto"</formula>
    </cfRule>
    <cfRule type="cellIs" dxfId="175" priority="177" operator="equal">
      <formula>"Moderado"</formula>
    </cfRule>
    <cfRule type="cellIs" dxfId="174" priority="178" operator="equal">
      <formula>"Bajo"</formula>
    </cfRule>
  </conditionalFormatting>
  <conditionalFormatting sqref="Z66">
    <cfRule type="cellIs" dxfId="173" priority="170" operator="equal">
      <formula>"Muy Alta"</formula>
    </cfRule>
    <cfRule type="cellIs" dxfId="172" priority="171" operator="equal">
      <formula>"Alta"</formula>
    </cfRule>
    <cfRule type="cellIs" dxfId="171" priority="172" operator="equal">
      <formula>"Media"</formula>
    </cfRule>
    <cfRule type="cellIs" dxfId="170" priority="173" operator="equal">
      <formula>"Baja"</formula>
    </cfRule>
    <cfRule type="cellIs" dxfId="169" priority="174" operator="equal">
      <formula>"Muy Baja"</formula>
    </cfRule>
  </conditionalFormatting>
  <conditionalFormatting sqref="AB66">
    <cfRule type="cellIs" dxfId="168" priority="165" operator="equal">
      <formula>"Catastrófico"</formula>
    </cfRule>
    <cfRule type="cellIs" dxfId="167" priority="166" operator="equal">
      <formula>"Mayor"</formula>
    </cfRule>
    <cfRule type="cellIs" dxfId="166" priority="167" operator="equal">
      <formula>"Moderado"</formula>
    </cfRule>
    <cfRule type="cellIs" dxfId="165" priority="168" operator="equal">
      <formula>"Menor"</formula>
    </cfRule>
    <cfRule type="cellIs" dxfId="164" priority="169" operator="equal">
      <formula>"Leve"</formula>
    </cfRule>
  </conditionalFormatting>
  <conditionalFormatting sqref="AD66">
    <cfRule type="cellIs" dxfId="163" priority="161" operator="equal">
      <formula>"Extremo"</formula>
    </cfRule>
    <cfRule type="cellIs" dxfId="162" priority="162" operator="equal">
      <formula>"Alto"</formula>
    </cfRule>
    <cfRule type="cellIs" dxfId="161" priority="163" operator="equal">
      <formula>"Moderado"</formula>
    </cfRule>
    <cfRule type="cellIs" dxfId="160" priority="164" operator="equal">
      <formula>"Bajo"</formula>
    </cfRule>
  </conditionalFormatting>
  <conditionalFormatting sqref="B66">
    <cfRule type="cellIs" dxfId="159" priority="143" operator="equal">
      <formula>#REF!</formula>
    </cfRule>
    <cfRule type="cellIs" dxfId="158" priority="144" operator="equal">
      <formula>#REF!</formula>
    </cfRule>
    <cfRule type="cellIs" dxfId="157" priority="145" operator="equal">
      <formula>#REF!</formula>
    </cfRule>
    <cfRule type="cellIs" dxfId="156" priority="146" operator="equal">
      <formula>#REF!</formula>
    </cfRule>
    <cfRule type="cellIs" dxfId="155" priority="147" operator="equal">
      <formula>#REF!</formula>
    </cfRule>
    <cfRule type="cellIs" dxfId="154" priority="148" operator="equal">
      <formula>#REF!</formula>
    </cfRule>
    <cfRule type="cellIs" dxfId="153" priority="149" operator="equal">
      <formula>#REF!</formula>
    </cfRule>
    <cfRule type="cellIs" dxfId="152" priority="150" operator="equal">
      <formula>#REF!</formula>
    </cfRule>
    <cfRule type="cellIs" dxfId="151" priority="151" operator="equal">
      <formula>#REF!</formula>
    </cfRule>
    <cfRule type="cellIs" dxfId="150" priority="152" operator="equal">
      <formula>#REF!</formula>
    </cfRule>
    <cfRule type="cellIs" dxfId="149" priority="153" operator="equal">
      <formula>#REF!</formula>
    </cfRule>
    <cfRule type="cellIs" dxfId="148" priority="154" operator="equal">
      <formula>#REF!</formula>
    </cfRule>
    <cfRule type="cellIs" dxfId="147" priority="155" operator="equal">
      <formula>#REF!</formula>
    </cfRule>
    <cfRule type="cellIs" dxfId="146" priority="156" operator="equal">
      <formula>#REF!</formula>
    </cfRule>
    <cfRule type="cellIs" dxfId="145" priority="157" operator="equal">
      <formula>#REF!</formula>
    </cfRule>
    <cfRule type="cellIs" dxfId="144" priority="158" operator="equal">
      <formula>#REF!</formula>
    </cfRule>
    <cfRule type="cellIs" dxfId="143" priority="159" operator="equal">
      <formula>#REF!</formula>
    </cfRule>
    <cfRule type="cellIs" dxfId="142" priority="160" operator="equal">
      <formula>#REF!</formula>
    </cfRule>
  </conditionalFormatting>
  <conditionalFormatting sqref="I72">
    <cfRule type="cellIs" dxfId="141" priority="138" operator="equal">
      <formula>"Muy Alta"</formula>
    </cfRule>
    <cfRule type="cellIs" dxfId="140" priority="139" operator="equal">
      <formula>"Alta"</formula>
    </cfRule>
    <cfRule type="cellIs" dxfId="139" priority="140" operator="equal">
      <formula>"Media"</formula>
    </cfRule>
    <cfRule type="cellIs" dxfId="138" priority="141" operator="equal">
      <formula>"Baja"</formula>
    </cfRule>
    <cfRule type="cellIs" dxfId="137" priority="142" operator="equal">
      <formula>"Muy Baja"</formula>
    </cfRule>
  </conditionalFormatting>
  <conditionalFormatting sqref="M72">
    <cfRule type="cellIs" dxfId="136" priority="133" operator="equal">
      <formula>"Catastrófico"</formula>
    </cfRule>
    <cfRule type="cellIs" dxfId="135" priority="134" operator="equal">
      <formula>"Mayor"</formula>
    </cfRule>
    <cfRule type="cellIs" dxfId="134" priority="135" operator="equal">
      <formula>"Moderado"</formula>
    </cfRule>
    <cfRule type="cellIs" dxfId="133" priority="136" operator="equal">
      <formula>"Menor"</formula>
    </cfRule>
    <cfRule type="cellIs" dxfId="132" priority="137" operator="equal">
      <formula>"Leve"</formula>
    </cfRule>
  </conditionalFormatting>
  <conditionalFormatting sqref="O72">
    <cfRule type="cellIs" dxfId="131" priority="129" operator="equal">
      <formula>"Extremo"</formula>
    </cfRule>
    <cfRule type="cellIs" dxfId="130" priority="130" operator="equal">
      <formula>"Alto"</formula>
    </cfRule>
    <cfRule type="cellIs" dxfId="129" priority="131" operator="equal">
      <formula>"Moderado"</formula>
    </cfRule>
    <cfRule type="cellIs" dxfId="128" priority="132" operator="equal">
      <formula>"Bajo"</formula>
    </cfRule>
  </conditionalFormatting>
  <conditionalFormatting sqref="Z72">
    <cfRule type="cellIs" dxfId="127" priority="124" operator="equal">
      <formula>"Muy Alta"</formula>
    </cfRule>
    <cfRule type="cellIs" dxfId="126" priority="125" operator="equal">
      <formula>"Alta"</formula>
    </cfRule>
    <cfRule type="cellIs" dxfId="125" priority="126" operator="equal">
      <formula>"Media"</formula>
    </cfRule>
    <cfRule type="cellIs" dxfId="124" priority="127" operator="equal">
      <formula>"Baja"</formula>
    </cfRule>
    <cfRule type="cellIs" dxfId="123" priority="128" operator="equal">
      <formula>"Muy Baja"</formula>
    </cfRule>
  </conditionalFormatting>
  <conditionalFormatting sqref="AB72">
    <cfRule type="cellIs" dxfId="122" priority="119" operator="equal">
      <formula>"Catastrófico"</formula>
    </cfRule>
    <cfRule type="cellIs" dxfId="121" priority="120" operator="equal">
      <formula>"Mayor"</formula>
    </cfRule>
    <cfRule type="cellIs" dxfId="120" priority="121" operator="equal">
      <formula>"Moderado"</formula>
    </cfRule>
    <cfRule type="cellIs" dxfId="119" priority="122" operator="equal">
      <formula>"Menor"</formula>
    </cfRule>
    <cfRule type="cellIs" dxfId="118" priority="123" operator="equal">
      <formula>"Leve"</formula>
    </cfRule>
  </conditionalFormatting>
  <conditionalFormatting sqref="AD72">
    <cfRule type="cellIs" dxfId="117" priority="115" operator="equal">
      <formula>"Extremo"</formula>
    </cfRule>
    <cfRule type="cellIs" dxfId="116" priority="116" operator="equal">
      <formula>"Alto"</formula>
    </cfRule>
    <cfRule type="cellIs" dxfId="115" priority="117" operator="equal">
      <formula>"Moderado"</formula>
    </cfRule>
    <cfRule type="cellIs" dxfId="114" priority="118" operator="equal">
      <formula>"Bajo"</formula>
    </cfRule>
  </conditionalFormatting>
  <conditionalFormatting sqref="L72:L77">
    <cfRule type="containsText" dxfId="113" priority="114" operator="containsText" text="❌">
      <formula>NOT(ISERROR(SEARCH("❌",L72)))</formula>
    </cfRule>
  </conditionalFormatting>
  <conditionalFormatting sqref="B72">
    <cfRule type="cellIs" dxfId="112" priority="96" operator="equal">
      <formula>#REF!</formula>
    </cfRule>
    <cfRule type="cellIs" dxfId="111" priority="97" operator="equal">
      <formula>#REF!</formula>
    </cfRule>
    <cfRule type="cellIs" dxfId="110" priority="98" operator="equal">
      <formula>#REF!</formula>
    </cfRule>
    <cfRule type="cellIs" dxfId="109" priority="99" operator="equal">
      <formula>#REF!</formula>
    </cfRule>
    <cfRule type="cellIs" dxfId="108" priority="100" operator="equal">
      <formula>#REF!</formula>
    </cfRule>
    <cfRule type="cellIs" dxfId="107" priority="101" operator="equal">
      <formula>#REF!</formula>
    </cfRule>
    <cfRule type="cellIs" dxfId="106" priority="102" operator="equal">
      <formula>#REF!</formula>
    </cfRule>
    <cfRule type="cellIs" dxfId="105" priority="103" operator="equal">
      <formula>#REF!</formula>
    </cfRule>
    <cfRule type="cellIs" dxfId="104" priority="104" operator="equal">
      <formula>#REF!</formula>
    </cfRule>
    <cfRule type="cellIs" dxfId="103" priority="105" operator="equal">
      <formula>#REF!</formula>
    </cfRule>
    <cfRule type="cellIs" dxfId="102" priority="106" operator="equal">
      <formula>#REF!</formula>
    </cfRule>
    <cfRule type="cellIs" dxfId="101" priority="107" operator="equal">
      <formula>#REF!</formula>
    </cfRule>
    <cfRule type="cellIs" dxfId="100" priority="108" operator="equal">
      <formula>#REF!</formula>
    </cfRule>
    <cfRule type="cellIs" dxfId="99" priority="109" operator="equal">
      <formula>#REF!</formula>
    </cfRule>
    <cfRule type="cellIs" dxfId="98" priority="110" operator="equal">
      <formula>#REF!</formula>
    </cfRule>
    <cfRule type="cellIs" dxfId="97" priority="111" operator="equal">
      <formula>#REF!</formula>
    </cfRule>
    <cfRule type="cellIs" dxfId="96" priority="112" operator="equal">
      <formula>#REF!</formula>
    </cfRule>
    <cfRule type="cellIs" dxfId="95" priority="113" operator="equal">
      <formula>#REF!</formula>
    </cfRule>
  </conditionalFormatting>
  <conditionalFormatting sqref="I78">
    <cfRule type="cellIs" dxfId="94" priority="91" operator="equal">
      <formula>"Muy Alta"</formula>
    </cfRule>
    <cfRule type="cellIs" dxfId="93" priority="92" operator="equal">
      <formula>"Alta"</formula>
    </cfRule>
    <cfRule type="cellIs" dxfId="92" priority="93" operator="equal">
      <formula>"Media"</formula>
    </cfRule>
    <cfRule type="cellIs" dxfId="91" priority="94" operator="equal">
      <formula>"Baja"</formula>
    </cfRule>
    <cfRule type="cellIs" dxfId="90" priority="95" operator="equal">
      <formula>"Muy Baja"</formula>
    </cfRule>
  </conditionalFormatting>
  <conditionalFormatting sqref="M78">
    <cfRule type="cellIs" dxfId="89" priority="86" operator="equal">
      <formula>"Catastrófico"</formula>
    </cfRule>
    <cfRule type="cellIs" dxfId="88" priority="87" operator="equal">
      <formula>"Mayor"</formula>
    </cfRule>
    <cfRule type="cellIs" dxfId="87" priority="88" operator="equal">
      <formula>"Moderado"</formula>
    </cfRule>
    <cfRule type="cellIs" dxfId="86" priority="89" operator="equal">
      <formula>"Menor"</formula>
    </cfRule>
    <cfRule type="cellIs" dxfId="85" priority="90" operator="equal">
      <formula>"Leve"</formula>
    </cfRule>
  </conditionalFormatting>
  <conditionalFormatting sqref="O78">
    <cfRule type="cellIs" dxfId="84" priority="82" operator="equal">
      <formula>"Extremo"</formula>
    </cfRule>
    <cfRule type="cellIs" dxfId="83" priority="83" operator="equal">
      <formula>"Alto"</formula>
    </cfRule>
    <cfRule type="cellIs" dxfId="82" priority="84" operator="equal">
      <formula>"Moderado"</formula>
    </cfRule>
    <cfRule type="cellIs" dxfId="81" priority="85" operator="equal">
      <formula>"Bajo"</formula>
    </cfRule>
  </conditionalFormatting>
  <conditionalFormatting sqref="Z78">
    <cfRule type="cellIs" dxfId="80" priority="77" operator="equal">
      <formula>"Muy Alta"</formula>
    </cfRule>
    <cfRule type="cellIs" dxfId="79" priority="78" operator="equal">
      <formula>"Alta"</formula>
    </cfRule>
    <cfRule type="cellIs" dxfId="78" priority="79" operator="equal">
      <formula>"Media"</formula>
    </cfRule>
    <cfRule type="cellIs" dxfId="77" priority="80" operator="equal">
      <formula>"Baja"</formula>
    </cfRule>
    <cfRule type="cellIs" dxfId="76" priority="81" operator="equal">
      <formula>"Muy Baja"</formula>
    </cfRule>
  </conditionalFormatting>
  <conditionalFormatting sqref="AB78">
    <cfRule type="cellIs" dxfId="75" priority="72" operator="equal">
      <formula>"Catastrófico"</formula>
    </cfRule>
    <cfRule type="cellIs" dxfId="74" priority="73" operator="equal">
      <formula>"Mayor"</formula>
    </cfRule>
    <cfRule type="cellIs" dxfId="73" priority="74" operator="equal">
      <formula>"Moderado"</formula>
    </cfRule>
    <cfRule type="cellIs" dxfId="72" priority="75" operator="equal">
      <formula>"Menor"</formula>
    </cfRule>
    <cfRule type="cellIs" dxfId="71" priority="76" operator="equal">
      <formula>"Leve"</formula>
    </cfRule>
  </conditionalFormatting>
  <conditionalFormatting sqref="AD78">
    <cfRule type="cellIs" dxfId="70" priority="68" operator="equal">
      <formula>"Extremo"</formula>
    </cfRule>
    <cfRule type="cellIs" dxfId="69" priority="69" operator="equal">
      <formula>"Alto"</formula>
    </cfRule>
    <cfRule type="cellIs" dxfId="68" priority="70" operator="equal">
      <formula>"Moderado"</formula>
    </cfRule>
    <cfRule type="cellIs" dxfId="67" priority="71" operator="equal">
      <formula>"Bajo"</formula>
    </cfRule>
  </conditionalFormatting>
  <conditionalFormatting sqref="L78:L83">
    <cfRule type="containsText" dxfId="66" priority="67" operator="containsText" text="❌">
      <formula>NOT(ISERROR(SEARCH("❌",L78)))</formula>
    </cfRule>
  </conditionalFormatting>
  <conditionalFormatting sqref="B78">
    <cfRule type="cellIs" dxfId="65" priority="49" operator="equal">
      <formula>#REF!</formula>
    </cfRule>
    <cfRule type="cellIs" dxfId="64" priority="50" operator="equal">
      <formula>#REF!</formula>
    </cfRule>
    <cfRule type="cellIs" dxfId="63" priority="51" operator="equal">
      <formula>#REF!</formula>
    </cfRule>
    <cfRule type="cellIs" dxfId="62" priority="52" operator="equal">
      <formula>#REF!</formula>
    </cfRule>
    <cfRule type="cellIs" dxfId="61" priority="53" operator="equal">
      <formula>#REF!</formula>
    </cfRule>
    <cfRule type="cellIs" dxfId="60" priority="54" operator="equal">
      <formula>#REF!</formula>
    </cfRule>
    <cfRule type="cellIs" dxfId="59" priority="55" operator="equal">
      <formula>#REF!</formula>
    </cfRule>
    <cfRule type="cellIs" dxfId="58" priority="56" operator="equal">
      <formula>#REF!</formula>
    </cfRule>
    <cfRule type="cellIs" dxfId="57" priority="57" operator="equal">
      <formula>#REF!</formula>
    </cfRule>
    <cfRule type="cellIs" dxfId="56" priority="58" operator="equal">
      <formula>#REF!</formula>
    </cfRule>
    <cfRule type="cellIs" dxfId="55" priority="59" operator="equal">
      <formula>#REF!</formula>
    </cfRule>
    <cfRule type="cellIs" dxfId="54" priority="60" operator="equal">
      <formula>#REF!</formula>
    </cfRule>
    <cfRule type="cellIs" dxfId="53" priority="61" operator="equal">
      <formula>#REF!</formula>
    </cfRule>
    <cfRule type="cellIs" dxfId="52" priority="62" operator="equal">
      <formula>#REF!</formula>
    </cfRule>
    <cfRule type="cellIs" dxfId="51" priority="63" operator="equal">
      <formula>#REF!</formula>
    </cfRule>
    <cfRule type="cellIs" dxfId="50" priority="64" operator="equal">
      <formula>#REF!</formula>
    </cfRule>
    <cfRule type="cellIs" dxfId="49" priority="65" operator="equal">
      <formula>#REF!</formula>
    </cfRule>
    <cfRule type="cellIs" dxfId="48" priority="66" operator="equal">
      <formula>#REF!</formula>
    </cfRule>
  </conditionalFormatting>
  <conditionalFormatting sqref="I84">
    <cfRule type="cellIs" dxfId="47" priority="44" operator="equal">
      <formula>"Muy Alta"</formula>
    </cfRule>
    <cfRule type="cellIs" dxfId="46" priority="45" operator="equal">
      <formula>"Alta"</formula>
    </cfRule>
    <cfRule type="cellIs" dxfId="45" priority="46" operator="equal">
      <formula>"Media"</formula>
    </cfRule>
    <cfRule type="cellIs" dxfId="44" priority="47" operator="equal">
      <formula>"Baja"</formula>
    </cfRule>
    <cfRule type="cellIs" dxfId="43" priority="48" operator="equal">
      <formula>"Muy Baja"</formula>
    </cfRule>
  </conditionalFormatting>
  <conditionalFormatting sqref="Z84">
    <cfRule type="cellIs" dxfId="42" priority="39" operator="equal">
      <formula>"Muy Alta"</formula>
    </cfRule>
    <cfRule type="cellIs" dxfId="41" priority="40" operator="equal">
      <formula>"Alta"</formula>
    </cfRule>
    <cfRule type="cellIs" dxfId="40" priority="41" operator="equal">
      <formula>"Media"</formula>
    </cfRule>
    <cfRule type="cellIs" dxfId="39" priority="42" operator="equal">
      <formula>"Baja"</formula>
    </cfRule>
    <cfRule type="cellIs" dxfId="38" priority="43" operator="equal">
      <formula>"Muy Baja"</formula>
    </cfRule>
  </conditionalFormatting>
  <conditionalFormatting sqref="B84">
    <cfRule type="cellIs" dxfId="37" priority="21" operator="equal">
      <formula>#REF!</formula>
    </cfRule>
    <cfRule type="cellIs" dxfId="36" priority="22" operator="equal">
      <formula>#REF!</formula>
    </cfRule>
    <cfRule type="cellIs" dxfId="35" priority="23" operator="equal">
      <formula>#REF!</formula>
    </cfRule>
    <cfRule type="cellIs" dxfId="34" priority="24" operator="equal">
      <formula>#REF!</formula>
    </cfRule>
    <cfRule type="cellIs" dxfId="33" priority="25" operator="equal">
      <formula>#REF!</formula>
    </cfRule>
    <cfRule type="cellIs" dxfId="32" priority="26" operator="equal">
      <formula>#REF!</formula>
    </cfRule>
    <cfRule type="cellIs" dxfId="31" priority="27" operator="equal">
      <formula>#REF!</formula>
    </cfRule>
    <cfRule type="cellIs" dxfId="30" priority="28" operator="equal">
      <formula>#REF!</formula>
    </cfRule>
    <cfRule type="cellIs" dxfId="29" priority="29" operator="equal">
      <formula>#REF!</formula>
    </cfRule>
    <cfRule type="cellIs" dxfId="28" priority="30" operator="equal">
      <formula>#REF!</formula>
    </cfRule>
    <cfRule type="cellIs" dxfId="27" priority="31" operator="equal">
      <formula>#REF!</formula>
    </cfRule>
    <cfRule type="cellIs" dxfId="26" priority="32" operator="equal">
      <formula>#REF!</formula>
    </cfRule>
    <cfRule type="cellIs" dxfId="25" priority="33" operator="equal">
      <formula>#REF!</formula>
    </cfRule>
    <cfRule type="cellIs" dxfId="24" priority="34" operator="equal">
      <formula>#REF!</formula>
    </cfRule>
    <cfRule type="cellIs" dxfId="23" priority="35" operator="equal">
      <formula>#REF!</formula>
    </cfRule>
    <cfRule type="cellIs" dxfId="22" priority="36" operator="equal">
      <formula>#REF!</formula>
    </cfRule>
    <cfRule type="cellIs" dxfId="21" priority="37" operator="equal">
      <formula>#REF!</formula>
    </cfRule>
    <cfRule type="cellIs" dxfId="20" priority="38" operator="equal">
      <formula>#REF!</formula>
    </cfRule>
  </conditionalFormatting>
  <conditionalFormatting sqref="L66:L71">
    <cfRule type="containsText" dxfId="19" priority="20" operator="containsText" text="❌">
      <formula>NOT(ISERROR(SEARCH("❌",L66)))</formula>
    </cfRule>
  </conditionalFormatting>
  <conditionalFormatting sqref="M84">
    <cfRule type="cellIs" dxfId="18" priority="15" operator="equal">
      <formula>"Catastrófico"</formula>
    </cfRule>
    <cfRule type="cellIs" dxfId="17" priority="16" operator="equal">
      <formula>"Mayor"</formula>
    </cfRule>
    <cfRule type="cellIs" dxfId="16" priority="17" operator="equal">
      <formula>"Moderado"</formula>
    </cfRule>
    <cfRule type="cellIs" dxfId="15" priority="18" operator="equal">
      <formula>"Menor"</formula>
    </cfRule>
    <cfRule type="cellIs" dxfId="14" priority="19" operator="equal">
      <formula>"Leve"</formula>
    </cfRule>
  </conditionalFormatting>
  <conditionalFormatting sqref="O84">
    <cfRule type="cellIs" dxfId="13" priority="11" operator="equal">
      <formula>"Extremo"</formula>
    </cfRule>
    <cfRule type="cellIs" dxfId="12" priority="12" operator="equal">
      <formula>"Alto"</formula>
    </cfRule>
    <cfRule type="cellIs" dxfId="11" priority="13" operator="equal">
      <formula>"Moderado"</formula>
    </cfRule>
    <cfRule type="cellIs" dxfId="10" priority="14" operator="equal">
      <formula>"Bajo"</formula>
    </cfRule>
  </conditionalFormatting>
  <conditionalFormatting sqref="L84:L89">
    <cfRule type="containsText" dxfId="9" priority="10" operator="containsText" text="❌">
      <formula>NOT(ISERROR(SEARCH("❌",L84)))</formula>
    </cfRule>
  </conditionalFormatting>
  <conditionalFormatting sqref="AB84">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D84">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98">
        <x14:dataValidation type="list" allowBlank="1" showInputMessage="1" showErrorMessage="1" xr:uid="{00000000-0002-0000-0000-000000000000}">
          <x14:formula1>
            <xm:f>'D:\Users\WILLIAM\Documents\1 WILLIAM SDA Trabajo en Casa\Año 2023\Mapa de Riesgos 2023\Mapas definitivos 2023\[1. Mapa de riesgos 2023 Direccionamiento Estratégico.xlsx]Opciones Tratamiento'!#REF!</xm:f>
          </x14:formula1>
          <xm:sqref>G165:G175 C165:C175 AE16 G10:G21 AE10 C10:C21</xm:sqref>
        </x14:dataValidation>
        <x14:dataValidation type="list" allowBlank="1" showInputMessage="1" showErrorMessage="1" xr:uid="{00000000-0002-0000-0000-000001000000}">
          <x14:formula1>
            <xm:f>'D:\Users\WILLIAM\Documents\1 WILLIAM SDA Trabajo en Casa\Año 2023\Mapa de Riesgos 2023\Mapas definitivos 2023\[1. Mapa de riesgos 2023 Direccionamiento Estratégico.xlsx]Listas'!#REF!</xm:f>
          </x14:formula1>
          <xm:sqref>B165:B175 B10:B21</xm:sqref>
        </x14:dataValidation>
        <x14:dataValidation type="list" allowBlank="1" showInputMessage="1" showErrorMessage="1" xr:uid="{00000000-0002-0000-0000-000002000000}">
          <x14:formula1>
            <xm:f>'D:\Users\WILLIAM\Documents\1 WILLIAM SDA Trabajo en Casa\Año 2023\Mapa de Riesgos 2023\Mapas definitivos 2023\[1. Mapa de riesgos 2023 Direccionamiento Estratégico.xlsx]Tabla Impacto'!#REF!</xm:f>
          </x14:formula1>
          <xm:sqref>K165:K175 K10:K21</xm:sqref>
        </x14:dataValidation>
        <x14:dataValidation type="list" allowBlank="1" showInputMessage="1" showErrorMessage="1" xr:uid="{00000000-0002-0000-0000-000003000000}">
          <x14:formula1>
            <xm:f>'D:\Users\WILLIAM\Documents\1 WILLIAM SDA Trabajo en Casa\Año 2023\Mapa de Riesgos 2023\Mapas definitivos 2023\[1. Mapa de riesgos 2023 Direccionamiento Estratégico.xlsx]Tabla Valoración controles'!#REF!</xm:f>
          </x14:formula1>
          <xm:sqref>V165:X175 S165:T175 T16:T21 S16:S17 S10:T11 V10:X11 V16:X21</xm:sqref>
        </x14:dataValidation>
        <x14:dataValidation type="custom" allowBlank="1" showInputMessage="1" showErrorMessage="1" error="Recuerde que las acciones se generan bajo la medida de mitigar el riesgo" xr:uid="{00000000-0002-0000-0000-000004000000}">
          <x14:formula1>
            <xm:f>IF(OR(AE20='D:\Users\WILLIAM\Documents\1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Tratamiento'!#REF!),ISBLANK(AE20),ISTEXT(AE20))</xm:f>
          </x14:formula1>
          <xm:sqref>AI165:AI175 AI20:AI21</xm:sqref>
        </x14:dataValidation>
        <x14:dataValidation type="custom" allowBlank="1" showInputMessage="1" showErrorMessage="1" error="Recuerde que las acciones se generan bajo la medida de mitigar el riesgo" xr:uid="{00000000-0002-0000-0000-000005000000}">
          <x14:formula1>
            <xm:f>IF(OR(AE20='D:\Users\WILLIAM\Documents\1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Tratamiento'!#REF!),ISBLANK(AE20),ISTEXT(AE20))</xm:f>
          </x14:formula1>
          <xm:sqref>AH165:AH175 AH20:AH21</xm:sqref>
        </x14:dataValidation>
        <x14:dataValidation type="custom" allowBlank="1" showInputMessage="1" showErrorMessage="1" error="Recuerde que las acciones se generan bajo la medida de mitigar el riesgo" xr:uid="{00000000-0002-0000-0000-000006000000}">
          <x14:formula1>
            <xm:f>IF(OR(AE20='D:\Users\WILLIAM\Documents\1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Tratamiento'!#REF!,AE20='D:\Users\WILLIAM\Documents\1 WILLIAM SDA Trabajo en Casa\Año 2023\Mapa de Riesgos 2023\Mapas definitivos 2023\[1. Mapa de riesgos 2023 Direccionamiento Estratégico.xlsx]Opciones Tratamiento'!#REF!),ISBLANK(AE20),ISTEXT(AE20))</xm:f>
          </x14:formula1>
          <xm:sqref>AG165:AG175 AG20:AG21</xm:sqref>
        </x14:dataValidation>
        <x14:dataValidation type="custom" allowBlank="1" showInputMessage="1" showErrorMessage="1" error="Recuerde que las acciones se generan bajo la medida de mitigar el riesgo" xr:uid="{00000000-0002-0000-0000-000007000000}">
          <x14:formula1>
            <xm:f>IF(OR(AE165='D:\Users\WILLIAM\Documents\1 WILLIAM SDA Trabajo en Casa\Año 2023\Mapa de Riesgos 2023\Mapas definitivos 2023\[1. Mapa de riesgos 2023 Direccionamiento Estratégico.xlsx]Opciones Tratamiento'!#REF!,AE165='D:\Users\WILLIAM\Documents\1 WILLIAM SDA Trabajo en Casa\Año 2023\Mapa de Riesgos 2023\Mapas definitivos 2023\[1. Mapa de riesgos 2023 Direccionamiento Estratégico.xlsx]Opciones Tratamiento'!#REF!,AE165='D:\Users\WILLIAM\Documents\1 WILLIAM SDA Trabajo en Casa\Año 2023\Mapa de Riesgos 2023\Mapas definitivos 2023\[1. Mapa de riesgos 2023 Direccionamiento Estratégico.xlsx]Opciones Tratamiento'!#REF!),ISBLANK(AE165),ISTEXT(AE165))</xm:f>
          </x14:formula1>
          <xm:sqref>AF165:AF175</xm:sqref>
        </x14:dataValidation>
        <x14:dataValidation type="custom" allowBlank="1" showInputMessage="1" showErrorMessage="1" error="Recuerde que las acciones se generan bajo la medida de mitigar el riesgo" xr:uid="{00000000-0002-0000-0000-000008000000}">
          <x14:formula1>
            <xm:f>IF(OR(X10='D:\Users\WILLIAM\Documents\1 WILLIAM SDA Trabajo en Casa\Año 2023\Mapa de Riesgos 2023\Mapas definitivos 2023\[1. Mapa de riesgos 2023 Direccionamiento Estratégico.xlsx]Opciones Tratamiento'!#REF!,X10='D:\Users\WILLIAM\Documents\1 WILLIAM SDA Trabajo en Casa\Año 2023\Mapa de Riesgos 2023\Mapas definitivos 2023\[1. Mapa de riesgos 2023 Direccionamiento Estratégico.xlsx]Opciones Tratamiento'!#REF!,X10='D:\Users\WILLIAM\Documents\1 WILLIAM SDA Trabajo en Casa\Año 2023\Mapa de Riesgos 2023\Mapas definitivos 2023\[1. Mapa de riesgos 2023 Direccionamiento Estratégico.xlsx]Opciones Tratamiento'!#REF!),ISBLANK(X10),ISTEXT(X10))</xm:f>
          </x14:formula1>
          <xm:sqref>AJ16:AK16 AJ10:AK10</xm:sqref>
        </x14:dataValidation>
        <x14:dataValidation type="list" allowBlank="1" showErrorMessage="1" xr:uid="{00000000-0002-0000-0000-000009000000}">
          <x14:formula1>
            <xm:f>'D:\Users\WILLIAM\Documents\1 WILLIAM SDA Trabajo en Casa\Año 2023\Mapa de Riesgos 2023\Mapas definitivos 2023\[3. Mapa riesgos SDA_SIG.xlsx]Tabla Valoración controles'!#REF!</xm:f>
          </x14:formula1>
          <xm:sqref>V28:X30 S28:T30</xm:sqref>
        </x14:dataValidation>
        <x14:dataValidation type="list" allowBlank="1" showErrorMessage="1" xr:uid="{00000000-0002-0000-0000-00000A000000}">
          <x14:formula1>
            <xm:f>'D:\Users\WILLIAM\Documents\1 WILLIAM SDA Trabajo en Casa\Año 2023\Mapa de Riesgos 2023\Mapas definitivos 2023\[3. Mapa riesgos SDA_SIG.xlsx]Opciones Tratamiento'!#REF!</xm:f>
          </x14:formula1>
          <xm:sqref>C28 G28</xm:sqref>
        </x14:dataValidation>
        <x14:dataValidation type="list" allowBlank="1" showErrorMessage="1" xr:uid="{00000000-0002-0000-0000-00000B000000}">
          <x14:formula1>
            <xm:f>'D:\Users\WILLIAM\Documents\1 WILLIAM SDA Trabajo en Casa\Año 2023\Mapa de Riesgos 2023\Mapas definitivos 2023\[3. Mapa riesgos SDA_SIG.xlsx]Listas'!#REF!</xm:f>
          </x14:formula1>
          <xm:sqref>B28</xm:sqref>
        </x14:dataValidation>
        <x14:dataValidation type="list" allowBlank="1" showErrorMessage="1" xr:uid="{00000000-0002-0000-0000-00000C000000}">
          <x14:formula1>
            <xm:f>'D:\Users\WILLIAM\Documents\1 WILLIAM SDA Trabajo en Casa\Año 2023\Mapa de Riesgos 2023\Mapas definitivos 2023\[3. Mapa riesgos SDA_SIG.xlsx]Tabla Impacto'!#REF!</xm:f>
          </x14:formula1>
          <xm:sqref>K28</xm:sqref>
        </x14:dataValidation>
        <x14:dataValidation type="list" allowBlank="1" showInputMessage="1" showErrorMessage="1" xr:uid="{00000000-0002-0000-0000-00000D000000}">
          <x14:formula1>
            <xm:f>'D:\Users\WILLIAM\Documents\1 WILLIAM SDA Trabajo en Casa\Año 2023\Mapa de Riesgos 2023\Mapas definitivos 2023\[12. MatrizdeAdministraciondeRiesgos_V6_Gestión Documental.xlsx]Opciones Tratamiento'!#REF!</xm:f>
          </x14:formula1>
          <xm:sqref>G130 AE130 C130</xm:sqref>
        </x14:dataValidation>
        <x14:dataValidation type="list" allowBlank="1" showInputMessage="1" showErrorMessage="1" xr:uid="{00000000-0002-0000-0000-00000E000000}">
          <x14:formula1>
            <xm:f>'D:\Users\WILLIAM\Documents\1 WILLIAM SDA Trabajo en Casa\Año 2023\Mapa de Riesgos 2023\Mapas definitivos 2023\[12. MatrizdeAdministraciondeRiesgos_V6_Gestión Documental.xlsx]Listas'!#REF!</xm:f>
          </x14:formula1>
          <xm:sqref>B130</xm:sqref>
        </x14:dataValidation>
        <x14:dataValidation type="list" allowBlank="1" showInputMessage="1" showErrorMessage="1" xr:uid="{00000000-0002-0000-0000-00000F000000}">
          <x14:formula1>
            <xm:f>'D:\Users\WILLIAM\Documents\1 WILLIAM SDA Trabajo en Casa\Año 2023\Mapa de Riesgos 2023\Mapas definitivos 2023\[12. MatrizdeAdministraciondeRiesgos_V6_Gestión Documental.xlsx]Tabla Impacto'!#REF!</xm:f>
          </x14:formula1>
          <xm:sqref>K130</xm:sqref>
        </x14:dataValidation>
        <x14:dataValidation type="list" allowBlank="1" showInputMessage="1" showErrorMessage="1" xr:uid="{00000000-0002-0000-0000-000010000000}">
          <x14:formula1>
            <xm:f>'D:\Users\WILLIAM\Documents\1 WILLIAM SDA Trabajo en Casa\Año 2023\Mapa de Riesgos 2023\Mapas definitivos 2023\[12. MatrizdeAdministraciondeRiesgos_V6_Gestión Documental.xlsx]Tabla Valoración controles'!#REF!</xm:f>
          </x14:formula1>
          <xm:sqref>S130:T130 V130:X130</xm:sqref>
        </x14:dataValidation>
        <x14:dataValidation type="custom" allowBlank="1" showInputMessage="1" showErrorMessage="1" error="Recuerde que las acciones se generan bajo la medida de mitigar el riesgo" xr:uid="{00000000-0002-0000-0000-000011000000}">
          <x14:formula1>
            <xm:f>IF(OR(X130='D:\Users\WILLIAM\Documents\1 WILLIAM SDA Trabajo en Casa\Año 2023\Mapa de Riesgos 2023\Mapas definitivos 2023\[12. MatrizdeAdministraciondeRiesgos_V6_Gestión Documental.xlsx]Opciones Tratamiento'!#REF!,X130='D:\Users\WILLIAM\Documents\1 WILLIAM SDA Trabajo en Casa\Año 2023\Mapa de Riesgos 2023\Mapas definitivos 2023\[12. MatrizdeAdministraciondeRiesgos_V6_Gestión Documental.xlsx]Opciones Tratamiento'!#REF!,X130='D:\Users\WILLIAM\Documents\1 WILLIAM SDA Trabajo en Casa\Año 2023\Mapa de Riesgos 2023\Mapas definitivos 2023\[12. MatrizdeAdministraciondeRiesgos_V6_Gestión Documental.xlsx]Opciones Tratamiento'!#REF!),ISBLANK(X130),ISTEXT(X130))</xm:f>
          </x14:formula1>
          <xm:sqref>AJ130:AK130</xm:sqref>
        </x14:dataValidation>
        <x14:dataValidation type="list" allowBlank="1" showInputMessage="1" showErrorMessage="1" xr:uid="{00000000-0002-0000-0000-000012000000}">
          <x14:formula1>
            <xm:f>'D:\Users\WILLIAM\Documents\1 WILLIAM SDA Trabajo en Casa\Año 2023\Mapa de Riesgos 2023\Mapas definitivos 2023\[13. 2022-12-21 RIESGOS PROCESO GESTIÓN ADMINISTRATIVA.xlsx]Opciones Tratamiento'!#REF!</xm:f>
          </x14:formula1>
          <xm:sqref>AE137 AE131 G131:G144 C131:C144</xm:sqref>
        </x14:dataValidation>
        <x14:dataValidation type="list" allowBlank="1" showInputMessage="1" showErrorMessage="1" xr:uid="{00000000-0002-0000-0000-000013000000}">
          <x14:formula1>
            <xm:f>'D:\Users\WILLIAM\Documents\1 WILLIAM SDA Trabajo en Casa\Año 2023\Mapa de Riesgos 2023\Mapas definitivos 2023\[13. 2022-12-21 RIESGOS PROCESO GESTIÓN ADMINISTRATIVA.xlsx]Tabla Valoración controles'!#REF!</xm:f>
          </x14:formula1>
          <xm:sqref>S131:T131 S137:T137 V131:X131 V137:X137</xm:sqref>
        </x14:dataValidation>
        <x14:dataValidation type="custom" allowBlank="1" showInputMessage="1" showErrorMessage="1" error="Recuerde que las acciones se generan bajo la medida de mitigar el riesgo" xr:uid="{00000000-0002-0000-0000-000014000000}">
          <x14:formula1>
            <xm:f>IF(OR(X131='D:\Users\WILLIAM\Documents\1 WILLIAM SDA Trabajo en Casa\Año 2023\Mapa de Riesgos 2023\Mapas definitivos 2023\[13. 2022-12-21 RIESGOS PROCESO GESTIÓN ADMINISTRATIVA.xlsx]Opciones Tratamiento'!#REF!,X131='D:\Users\WILLIAM\Documents\1 WILLIAM SDA Trabajo en Casa\Año 2023\Mapa de Riesgos 2023\Mapas definitivos 2023\[13. 2022-12-21 RIESGOS PROCESO GESTIÓN ADMINISTRATIVA.xlsx]Opciones Tratamiento'!#REF!,X131='D:\Users\WILLIAM\Documents\1 WILLIAM SDA Trabajo en Casa\Año 2023\Mapa de Riesgos 2023\Mapas definitivos 2023\[13. 2022-12-21 RIESGOS PROCESO GESTIÓN ADMINISTRATIVA.xlsx]Opciones Tratamiento'!#REF!),ISBLANK(X131),ISTEXT(X131))</xm:f>
          </x14:formula1>
          <xm:sqref>AJ131:AK131 AJ137:AK137</xm:sqref>
        </x14:dataValidation>
        <x14:dataValidation type="list" allowBlank="1" showInputMessage="1" showErrorMessage="1" xr:uid="{00000000-0002-0000-0000-000015000000}">
          <x14:formula1>
            <xm:f>'D:\Users\WILLIAM\Documents\1 WILLIAM SDA Trabajo en Casa\Año 2023\Mapa de Riesgos 2023\Mapas definitivos 2023\[17. Mapa riesgos 2023 Gestión Disciplinaria.xlsx]Listas'!#REF!</xm:f>
          </x14:formula1>
          <xm:sqref>B160:B161</xm:sqref>
        </x14:dataValidation>
        <x14:dataValidation type="list" allowBlank="1" showInputMessage="1" showErrorMessage="1" xr:uid="{00000000-0002-0000-0000-000016000000}">
          <x14:formula1>
            <xm:f>'D:\Users\WILLIAM\Documents\1 WILLIAM SDA Trabajo en Casa\Año 2023\Mapa de Riesgos 2023\Mapas definitivos 2023\[17. Mapa riesgos 2023 Gestión Disciplinaria.xlsx]Opciones Tratamiento'!#REF!</xm:f>
          </x14:formula1>
          <xm:sqref>AE160:AE161 C160:C161 G160:G161</xm:sqref>
        </x14:dataValidation>
        <x14:dataValidation type="list" allowBlank="1" showInputMessage="1" showErrorMessage="1" xr:uid="{00000000-0002-0000-0000-000017000000}">
          <x14:formula1>
            <xm:f>'D:\Users\WILLIAM\Documents\1 WILLIAM SDA Trabajo en Casa\Año 2023\Mapa de Riesgos 2023\Mapas definitivos 2023\[17. Mapa riesgos 2023 Gestión Disciplinaria.xlsx]Tabla Impacto'!#REF!</xm:f>
          </x14:formula1>
          <xm:sqref>K160:K161</xm:sqref>
        </x14:dataValidation>
        <x14:dataValidation type="list" allowBlank="1" showInputMessage="1" showErrorMessage="1" xr:uid="{00000000-0002-0000-0000-000018000000}">
          <x14:formula1>
            <xm:f>'D:\Users\WILLIAM\Documents\1 WILLIAM SDA Trabajo en Casa\Año 2023\Mapa de Riesgos 2023\Mapas definitivos 2023\[17. Mapa riesgos 2023 Gestión Disciplinaria.xlsx]Tabla Valoración controles'!#REF!</xm:f>
          </x14:formula1>
          <xm:sqref>S160:T161 V160:X161</xm:sqref>
        </x14:dataValidation>
        <x14:dataValidation type="custom" allowBlank="1" showInputMessage="1" showErrorMessage="1" error="Recuerde que las acciones se generan bajo la medida de mitigar el riesgo" xr:uid="{00000000-0002-0000-0000-000019000000}">
          <x14:formula1>
            <xm:f>IF(OR(X161='D:\Users\WILLIAM\Documents\1 WILLIAM SDA Trabajo en Casa\Año 2023\Mapa de Riesgos 2023\Mapas definitivos 2023\[17. Mapa riesgos 2023 Gestión Disciplinaria.xlsx]Opciones Tratamiento'!#REF!,X161='D:\Users\WILLIAM\Documents\1 WILLIAM SDA Trabajo en Casa\Año 2023\Mapa de Riesgos 2023\Mapas definitivos 2023\[17. Mapa riesgos 2023 Gestión Disciplinaria.xlsx]Opciones Tratamiento'!#REF!,X161='D:\Users\WILLIAM\Documents\1 WILLIAM SDA Trabajo en Casa\Año 2023\Mapa de Riesgos 2023\Mapas definitivos 2023\[17. Mapa riesgos 2023 Gestión Disciplinaria.xlsx]Opciones Tratamiento'!#REF!),ISBLANK(X161),ISTEXT(X161))</xm:f>
          </x14:formula1>
          <xm:sqref>AJ161</xm:sqref>
        </x14:dataValidation>
        <x14:dataValidation type="list" allowBlank="1" showErrorMessage="1" xr:uid="{00000000-0002-0000-0000-00001A000000}">
          <x14:formula1>
            <xm:f>'D:\Users\WILLIAM\Documents\1 WILLIAM SDA Trabajo en Casa\Año 2023\Mapa de Riesgos 2023\Mapas definitivos 2023\[16.1. Mapa de Riesgos SDA - Laboratorio Ambiental de la SDA Versión Actualizacion 2023.xlsx]Opciones Tratamiento'!#REF!</xm:f>
          </x14:formula1>
          <xm:sqref>G153 G157 C153 C157 AE153 AE157</xm:sqref>
        </x14:dataValidation>
        <x14:dataValidation type="list" allowBlank="1" showErrorMessage="1" xr:uid="{00000000-0002-0000-0000-00001B000000}">
          <x14:formula1>
            <xm:f>'D:\Users\WILLIAM\Documents\1 WILLIAM SDA Trabajo en Casa\Año 2023\Mapa de Riesgos 2023\Mapas definitivos 2023\[16.1. Mapa de Riesgos SDA - Laboratorio Ambiental de la SDA Versión Actualizacion 2023.xlsx]Tabla Impacto'!#REF!</xm:f>
          </x14:formula1>
          <xm:sqref>K157 K153</xm:sqref>
        </x14:dataValidation>
        <x14:dataValidation type="list" allowBlank="1" showErrorMessage="1" xr:uid="{00000000-0002-0000-0000-00001C000000}">
          <x14:formula1>
            <xm:f>'D:\Users\WILLIAM\Documents\1 WILLIAM SDA Trabajo en Casa\Año 2023\Mapa de Riesgos 2023\Mapas definitivos 2023\[16.1. Mapa de Riesgos SDA - Laboratorio Ambiental de la SDA Versión Actualizacion 2023.xlsx]Listas'!#REF!</xm:f>
          </x14:formula1>
          <xm:sqref>B153</xm:sqref>
        </x14:dataValidation>
        <x14:dataValidation type="list" allowBlank="1" showErrorMessage="1" xr:uid="{00000000-0002-0000-0000-00001D000000}">
          <x14:formula1>
            <xm:f>'D:\Users\WILLIAM\Documents\1 WILLIAM SDA Trabajo en Casa\Año 2023\Mapa de Riesgos 2023\Mapas definitivos 2023\[16.1. Mapa de Riesgos SDA - Laboratorio Ambiental de la SDA Versión Actualizacion 2023.xlsx]Tabla Valoración controles'!#REF!</xm:f>
          </x14:formula1>
          <xm:sqref>T153:T156</xm:sqref>
        </x14:dataValidation>
        <x14:dataValidation type="list" allowBlank="1" showInputMessage="1" showErrorMessage="1" xr:uid="{00000000-0002-0000-0000-00001E000000}">
          <x14:formula1>
            <xm:f>'D:\Users\WILLIAM\Documents\1 WILLIAM SDA Trabajo en Casa\Año 2023\Mapa de Riesgos 2023\Mapas definitivos 2023\[16. MatrizdeAdministraciondeRiesgos_V6_Metrologia_2023.xlsx]Opciones Tratamiento'!#REF!</xm:f>
          </x14:formula1>
          <xm:sqref>AE148:AE149 AE151 G148:G151 C148:C149 C151</xm:sqref>
        </x14:dataValidation>
        <x14:dataValidation type="custom" allowBlank="1" showInputMessage="1" showErrorMessage="1" error="Recuerde que las acciones se generan bajo la medida de mitigar el riesgo" xr:uid="{00000000-0002-0000-0000-00001F000000}">
          <x14:formula1>
            <xm:f>IF(OR(X148='D:\Users\WILLIAM\Documents\1 WILLIAM SDA Trabajo en Casa\Año 2023\Mapa de Riesgos 2023\Mapas definitivos 2023\[16. MatrizdeAdministraciondeRiesgos_V6_Metrologia_2023.xlsx]Opciones Tratamiento'!#REF!,X148='D:\Users\WILLIAM\Documents\1 WILLIAM SDA Trabajo en Casa\Año 2023\Mapa de Riesgos 2023\Mapas definitivos 2023\[16. MatrizdeAdministraciondeRiesgos_V6_Metrologia_2023.xlsx]Opciones Tratamiento'!#REF!,X148='D:\Users\WILLIAM\Documents\1 WILLIAM SDA Trabajo en Casa\Año 2023\Mapa de Riesgos 2023\Mapas definitivos 2023\[16. MatrizdeAdministraciondeRiesgos_V6_Metrologia_2023.xlsx]Opciones Tratamiento'!#REF!),ISBLANK(X148),ISTEXT(X148))</xm:f>
          </x14:formula1>
          <xm:sqref>AJ151:AK151 AJ148:AK149</xm:sqref>
        </x14:dataValidation>
        <x14:dataValidation type="list" allowBlank="1" showInputMessage="1" showErrorMessage="1" xr:uid="{00000000-0002-0000-0000-000020000000}">
          <x14:formula1>
            <xm:f>'D:\Users\WILLIAM\Documents\1 WILLIAM SDA Trabajo en Casa\Año 2023\Mapa de Riesgos 2023\Mapas definitivos 2023\[2. DEFINITIVO MATRIZ DE RIESGOS COMUNICACIONES 2023.xlsx]Opciones Tratamiento'!#REF!</xm:f>
          </x14:formula1>
          <xm:sqref>G22:G27 AE22 C22:C27</xm:sqref>
        </x14:dataValidation>
        <x14:dataValidation type="list" allowBlank="1" showInputMessage="1" showErrorMessage="1" xr:uid="{00000000-0002-0000-0000-000021000000}">
          <x14:formula1>
            <xm:f>'D:\Users\WILLIAM\Documents\1 WILLIAM SDA Trabajo en Casa\Año 2023\Mapa de Riesgos 2023\Mapas definitivos 2023\[2. DEFINITIVO MATRIZ DE RIESGOS COMUNICACIONES 2023.xlsx]Listas'!#REF!</xm:f>
          </x14:formula1>
          <xm:sqref>B22:B27</xm:sqref>
        </x14:dataValidation>
        <x14:dataValidation type="list" allowBlank="1" showInputMessage="1" showErrorMessage="1" xr:uid="{00000000-0002-0000-0000-000022000000}">
          <x14:formula1>
            <xm:f>'D:\Users\WILLIAM\Documents\1 WILLIAM SDA Trabajo en Casa\Año 2023\Mapa de Riesgos 2023\Mapas definitivos 2023\[2. DEFINITIVO MATRIZ DE RIESGOS COMUNICACIONES 2023.xlsx]Tabla Impacto'!#REF!</xm:f>
          </x14:formula1>
          <xm:sqref>K22:K27</xm:sqref>
        </x14:dataValidation>
        <x14:dataValidation type="list" allowBlank="1" showInputMessage="1" showErrorMessage="1" xr:uid="{00000000-0002-0000-0000-000023000000}">
          <x14:formula1>
            <xm:f>'D:\Users\WILLIAM\Documents\1 WILLIAM SDA Trabajo en Casa\Año 2023\Mapa de Riesgos 2023\Mapas definitivos 2023\[2. DEFINITIVO MATRIZ DE RIESGOS COMUNICACIONES 2023.xlsx]Tabla Valoración controles'!#REF!</xm:f>
          </x14:formula1>
          <xm:sqref>S22:T22 V22:X22</xm:sqref>
        </x14:dataValidation>
        <x14:dataValidation type="custom" allowBlank="1" showInputMessage="1" showErrorMessage="1" error="Recuerde que las acciones se generan bajo la medida de mitigar el riesgo" xr:uid="{00000000-0002-0000-0000-000024000000}">
          <x14:formula1>
            <xm:f>IF(OR(X22='D:\Users\WILLIAM\Documents\1 WILLIAM SDA Trabajo en Casa\Año 2023\Mapa de Riesgos 2023\Mapas definitivos 2023\[2. DEFINITIVO MATRIZ DE RIESGOS COMUNICACIONES 2023.xlsx]Opciones Tratamiento'!#REF!,X22='D:\Users\WILLIAM\Documents\1 WILLIAM SDA Trabajo en Casa\Año 2023\Mapa de Riesgos 2023\Mapas definitivos 2023\[2. DEFINITIVO MATRIZ DE RIESGOS COMUNICACIONES 2023.xlsx]Opciones Tratamiento'!#REF!,X22='D:\Users\WILLIAM\Documents\1 WILLIAM SDA Trabajo en Casa\Año 2023\Mapa de Riesgos 2023\Mapas definitivos 2023\[2. DEFINITIVO MATRIZ DE RIESGOS COMUNICACIONES 2023.xlsx]Opciones Tratamiento'!#REF!),ISBLANK(X22),ISTEXT(X22))</xm:f>
          </x14:formula1>
          <xm:sqref>AJ22:AK22</xm:sqref>
        </x14:dataValidation>
        <x14:dataValidation type="list" allowBlank="1" showInputMessage="1" showErrorMessage="1" xr:uid="{00000000-0002-0000-0000-000025000000}">
          <x14:formula1>
            <xm:f>'D:\Users\WILLIAM\Documents\1 WILLIAM SDA Trabajo en Casa\Año 2023\Mapa de Riesgos 2023\Mapas definitivos 2023\[4. MatrizdeAdministraciondeRiesgos_V6_10112022_Participación.xlsx]Opciones Tratamiento'!#REF!</xm:f>
          </x14:formula1>
          <xm:sqref>G31:G42 AE31 AE37 C31:C42</xm:sqref>
        </x14:dataValidation>
        <x14:dataValidation type="list" allowBlank="1" showInputMessage="1" showErrorMessage="1" xr:uid="{00000000-0002-0000-0000-000026000000}">
          <x14:formula1>
            <xm:f>'D:\Users\WILLIAM\Documents\1 WILLIAM SDA Trabajo en Casa\Año 2023\Mapa de Riesgos 2023\Mapas definitivos 2023\[4. MatrizdeAdministraciondeRiesgos_V6_10112022_Participación.xlsx]Listas'!#REF!</xm:f>
          </x14:formula1>
          <xm:sqref>B31:B42</xm:sqref>
        </x14:dataValidation>
        <x14:dataValidation type="list" allowBlank="1" showInputMessage="1" showErrorMessage="1" xr:uid="{00000000-0002-0000-0000-000027000000}">
          <x14:formula1>
            <xm:f>'D:\Users\WILLIAM\Documents\1 WILLIAM SDA Trabajo en Casa\Año 2023\Mapa de Riesgos 2023\Mapas definitivos 2023\[4. MatrizdeAdministraciondeRiesgos_V6_10112022_Participación.xlsx]Tabla Impacto'!#REF!</xm:f>
          </x14:formula1>
          <xm:sqref>K31:K42</xm:sqref>
        </x14:dataValidation>
        <x14:dataValidation type="list" allowBlank="1" showInputMessage="1" showErrorMessage="1" xr:uid="{00000000-0002-0000-0000-000028000000}">
          <x14:formula1>
            <xm:f>'D:\Users\WILLIAM\Documents\1 WILLIAM SDA Trabajo en Casa\Año 2023\Mapa de Riesgos 2023\Mapas definitivos 2023\[4. MatrizdeAdministraciondeRiesgos_V6_10112022_Participación.xlsx]Tabla Valoración controles'!#REF!</xm:f>
          </x14:formula1>
          <xm:sqref>S31 S37 T31:T42 V31:X31 V37:X42</xm:sqref>
        </x14:dataValidation>
        <x14:dataValidation type="custom" allowBlank="1" showInputMessage="1" showErrorMessage="1" error="Recuerde que las acciones se generan bajo la medida de mitigar el riesgo" xr:uid="{00000000-0002-0000-0000-000029000000}">
          <x14:formula1>
            <xm:f>IF(OR(AE35='D:\Users\WILLIAM\Documents\1 WILLIAM SDA Trabajo en Casa\Año 2023\Mapa de Riesgos 2023\Mapas definitivos 2023\[4. MatrizdeAdministraciondeRiesgos_V6_10112022_Participación.xlsx]Opciones Tratamiento'!#REF!,AE35='D:\Users\WILLIAM\Documents\1 WILLIAM SDA Trabajo en Casa\Año 2023\Mapa de Riesgos 2023\Mapas definitivos 2023\[4. MatrizdeAdministraciondeRiesgos_V6_10112022_Participación.xlsx]Opciones Tratamiento'!#REF!,AE35='D:\Users\WILLIAM\Documents\1 WILLIAM SDA Trabajo en Casa\Año 2023\Mapa de Riesgos 2023\Mapas definitivos 2023\[4. MatrizdeAdministraciondeRiesgos_V6_10112022_Participación.xlsx]Opciones Tratamiento'!#REF!),ISBLANK(AE35),ISTEXT(AE35))</xm:f>
          </x14:formula1>
          <xm:sqref>AI41:AI42 AI35:AI36</xm:sqref>
        </x14:dataValidation>
        <x14:dataValidation type="custom" allowBlank="1" showInputMessage="1" showErrorMessage="1" error="Recuerde que las acciones se generan bajo la medida de mitigar el riesgo" xr:uid="{00000000-0002-0000-0000-00002A000000}">
          <x14:formula1>
            <xm:f>IF(OR(AE35='D:\Users\WILLIAM\Documents\1 WILLIAM SDA Trabajo en Casa\Año 2023\Mapa de Riesgos 2023\Mapas definitivos 2023\[4. MatrizdeAdministraciondeRiesgos_V6_10112022_Participación.xlsx]Opciones Tratamiento'!#REF!,AE35='D:\Users\WILLIAM\Documents\1 WILLIAM SDA Trabajo en Casa\Año 2023\Mapa de Riesgos 2023\Mapas definitivos 2023\[4. MatrizdeAdministraciondeRiesgos_V6_10112022_Participación.xlsx]Opciones Tratamiento'!#REF!,AE35='D:\Users\WILLIAM\Documents\1 WILLIAM SDA Trabajo en Casa\Año 2023\Mapa de Riesgos 2023\Mapas definitivos 2023\[4. MatrizdeAdministraciondeRiesgos_V6_10112022_Participación.xlsx]Opciones Tratamiento'!#REF!),ISBLANK(AE35),ISTEXT(AE35))</xm:f>
          </x14:formula1>
          <xm:sqref>AG41:AG42 AG35:AG36</xm:sqref>
        </x14:dataValidation>
        <x14:dataValidation type="custom" allowBlank="1" showInputMessage="1" showErrorMessage="1" error="Recuerde que las acciones se generan bajo la medida de mitigar el riesgo" xr:uid="{00000000-0002-0000-0000-00002B000000}">
          <x14:formula1>
            <xm:f>IF(OR(Y31='D:\Users\WILLIAM\Documents\1 WILLIAM SDA Trabajo en Casa\Año 2023\Mapa de Riesgos 2023\Mapas definitivos 2023\[4. MatrizdeAdministraciondeRiesgos_V6_10112022_Participación.xlsx]Opciones Tratamiento'!#REF!,Y31='D:\Users\WILLIAM\Documents\1 WILLIAM SDA Trabajo en Casa\Año 2023\Mapa de Riesgos 2023\Mapas definitivos 2023\[4. MatrizdeAdministraciondeRiesgos_V6_10112022_Participación.xlsx]Opciones Tratamiento'!#REF!,Y31='D:\Users\WILLIAM\Documents\1 WILLIAM SDA Trabajo en Casa\Año 2023\Mapa de Riesgos 2023\Mapas definitivos 2023\[4. MatrizdeAdministraciondeRiesgos_V6_10112022_Participación.xlsx]Opciones Tratamiento'!#REF!),ISBLANK(Y31),ISTEXT(Y31))</xm:f>
          </x14:formula1>
          <xm:sqref>AK31 AK37</xm:sqref>
        </x14:dataValidation>
        <x14:dataValidation type="list" allowBlank="1" showInputMessage="1" showErrorMessage="1" xr:uid="{00000000-0002-0000-0000-00002C000000}">
          <x14:formula1>
            <xm:f>'D:\Users\WILLIAM\Documents\1 WILLIAM SDA Trabajo en Casa\Año 2023\Mapa de Riesgos 2023\Mapas definitivos 2023\[5. Mapa de riesgos Planeación Ambiental V 2023.xlsx]Opciones Tratamiento'!#REF!</xm:f>
          </x14:formula1>
          <xm:sqref>G43:G47 AE46 AE43 C43:C47</xm:sqref>
        </x14:dataValidation>
        <x14:dataValidation type="list" allowBlank="1" showInputMessage="1" showErrorMessage="1" xr:uid="{00000000-0002-0000-0000-00002D000000}">
          <x14:formula1>
            <xm:f>'D:\Users\WILLIAM\Documents\1 WILLIAM SDA Trabajo en Casa\Año 2023\Mapa de Riesgos 2023\Mapas definitivos 2023\[5. Mapa de riesgos Planeación Ambiental V 2023.xlsx]Listas'!#REF!</xm:f>
          </x14:formula1>
          <xm:sqref>B43:B47</xm:sqref>
        </x14:dataValidation>
        <x14:dataValidation type="list" allowBlank="1" showInputMessage="1" showErrorMessage="1" xr:uid="{00000000-0002-0000-0000-00002E000000}">
          <x14:formula1>
            <xm:f>'D:\Users\WILLIAM\Documents\1 WILLIAM SDA Trabajo en Casa\Año 2023\Mapa de Riesgos 2023\Mapas definitivos 2023\[5. Mapa de riesgos Planeación Ambiental V 2023.xlsx]Tabla Impacto'!#REF!</xm:f>
          </x14:formula1>
          <xm:sqref>K43:K47</xm:sqref>
        </x14:dataValidation>
        <x14:dataValidation type="list" allowBlank="1" showInputMessage="1" showErrorMessage="1" xr:uid="{00000000-0002-0000-0000-00002F000000}">
          <x14:formula1>
            <xm:f>'D:\Users\WILLIAM\Documents\1 WILLIAM SDA Trabajo en Casa\Año 2023\Mapa de Riesgos 2023\Mapas definitivos 2023\[5. Mapa de riesgos Planeación Ambiental V 2023.xlsx]Tabla Valoración controles'!#REF!</xm:f>
          </x14:formula1>
          <xm:sqref>S43:T47 V43:X47</xm:sqref>
        </x14:dataValidation>
        <x14:dataValidation type="custom" allowBlank="1" showInputMessage="1" showErrorMessage="1" error="Recuerde que las acciones se generan bajo la medida de mitigar el riesgo" xr:uid="{00000000-0002-0000-0000-000030000000}">
          <x14:formula1>
            <xm:f>IF(OR(X43='D:\Users\WILLIAM\Documents\1 WILLIAM SDA Trabajo en Casa\Año 2023\Mapa de Riesgos 2023\Mapas definitivos 2023\[5. Mapa de riesgos Planeación Ambiental V 2023.xlsx]Opciones Tratamiento'!#REF!,X43='D:\Users\WILLIAM\Documents\1 WILLIAM SDA Trabajo en Casa\Año 2023\Mapa de Riesgos 2023\Mapas definitivos 2023\[5. Mapa de riesgos Planeación Ambiental V 2023.xlsx]Opciones Tratamiento'!#REF!,X43='D:\Users\WILLIAM\Documents\1 WILLIAM SDA Trabajo en Casa\Año 2023\Mapa de Riesgos 2023\Mapas definitivos 2023\[5. Mapa de riesgos Planeación Ambiental V 2023.xlsx]Opciones Tratamiento'!#REF!),ISBLANK(X43),ISTEXT(X43))</xm:f>
          </x14:formula1>
          <xm:sqref>AJ43:AK43 AK46</xm:sqref>
        </x14:dataValidation>
        <x14:dataValidation type="list" allowBlank="1" showInputMessage="1" showErrorMessage="1" xr:uid="{00000000-0002-0000-0000-000031000000}">
          <x14:formula1>
            <xm:f>'D:\Users\WILLIAM\Documents\1 WILLIAM SDA Trabajo en Casa\Año 2023\Mapa de Riesgos 2023\Mapas definitivos 2023\[6. Mapa de riesgos Gestión y Corrupción  GADR 2023.xlsx]Opciones Tratamiento'!#REF!</xm:f>
          </x14:formula1>
          <xm:sqref>G48:G59 AE48 AE54 C48:C59</xm:sqref>
        </x14:dataValidation>
        <x14:dataValidation type="list" allowBlank="1" showInputMessage="1" showErrorMessage="1" xr:uid="{00000000-0002-0000-0000-000032000000}">
          <x14:formula1>
            <xm:f>'D:\Users\WILLIAM\Documents\1 WILLIAM SDA Trabajo en Casa\Año 2023\Mapa de Riesgos 2023\Mapas definitivos 2023\[6. Mapa de riesgos Gestión y Corrupción  GADR 2023.xlsx]Listas'!#REF!</xm:f>
          </x14:formula1>
          <xm:sqref>B48:B59</xm:sqref>
        </x14:dataValidation>
        <x14:dataValidation type="list" allowBlank="1" showInputMessage="1" showErrorMessage="1" xr:uid="{00000000-0002-0000-0000-000033000000}">
          <x14:formula1>
            <xm:f>'D:\Users\WILLIAM\Documents\1 WILLIAM SDA Trabajo en Casa\Año 2023\Mapa de Riesgos 2023\Mapas definitivos 2023\[6. Mapa de riesgos Gestión y Corrupción  GADR 2023.xlsx]Tabla Impacto'!#REF!</xm:f>
          </x14:formula1>
          <xm:sqref>K54:K59</xm:sqref>
        </x14:dataValidation>
        <x14:dataValidation type="list" allowBlank="1" showInputMessage="1" showErrorMessage="1" xr:uid="{00000000-0002-0000-0000-000034000000}">
          <x14:formula1>
            <xm:f>'D:\Users\WILLIAM\Documents\1 WILLIAM SDA Trabajo en Casa\Año 2023\Mapa de Riesgos 2023\Mapas definitivos 2023\[6. Mapa de riesgos Gestión y Corrupción  GADR 2023.xlsx]Tabla Valoración controles'!#REF!</xm:f>
          </x14:formula1>
          <xm:sqref>S48:T48 S54:T55 V48:X48 V54:X55</xm:sqref>
        </x14:dataValidation>
        <x14:dataValidation type="custom" allowBlank="1" showInputMessage="1" showErrorMessage="1" error="Recuerde que las acciones se generan bajo la medida de mitigar el riesgo" xr:uid="{00000000-0002-0000-0000-000035000000}">
          <x14:formula1>
            <xm:f>IF(OR(X48='D:\Users\WILLIAM\Documents\1 WILLIAM SDA Trabajo en Casa\Año 2023\Mapa de Riesgos 2023\Mapas definitivos 2023\[6. Mapa de riesgos Gestión y Corrupción  GADR 2023.xlsx]Opciones Tratamiento'!#REF!,X48='D:\Users\WILLIAM\Documents\1 WILLIAM SDA Trabajo en Casa\Año 2023\Mapa de Riesgos 2023\Mapas definitivos 2023\[6. Mapa de riesgos Gestión y Corrupción  GADR 2023.xlsx]Opciones Tratamiento'!#REF!,X48='D:\Users\WILLIAM\Documents\1 WILLIAM SDA Trabajo en Casa\Año 2023\Mapa de Riesgos 2023\Mapas definitivos 2023\[6. Mapa de riesgos Gestión y Corrupción  GADR 2023.xlsx]Opciones Tratamiento'!#REF!),ISBLANK(X48),ISTEXT(X48))</xm:f>
          </x14:formula1>
          <xm:sqref>AJ54:AK54 AJ48:AK48</xm:sqref>
        </x14:dataValidation>
        <x14:dataValidation type="list" allowBlank="1" showInputMessage="1" showErrorMessage="1" xr:uid="{00000000-0002-0000-0000-000036000000}">
          <x14:formula1>
            <xm:f>'D:\Users\WILLIAM\Documents\1 WILLIAM SDA Trabajo en Casa\Año 2023\Mapa de Riesgos 2023\Mapas definitivos 2023\[7. MatrizdeAdministraciondeRiesgos_V6_ECyS.xlsx]Opciones Tratamiento'!#REF!</xm:f>
          </x14:formula1>
          <xm:sqref>G60:G65 AE60 C60:C65</xm:sqref>
        </x14:dataValidation>
        <x14:dataValidation type="list" allowBlank="1" showInputMessage="1" showErrorMessage="1" xr:uid="{00000000-0002-0000-0000-000037000000}">
          <x14:formula1>
            <xm:f>'D:\Users\WILLIAM\Documents\1 WILLIAM SDA Trabajo en Casa\Año 2023\Mapa de Riesgos 2023\Mapas definitivos 2023\[7. MatrizdeAdministraciondeRiesgos_V6_ECyS.xlsx]Listas'!#REF!</xm:f>
          </x14:formula1>
          <xm:sqref>B60:B65</xm:sqref>
        </x14:dataValidation>
        <x14:dataValidation type="list" allowBlank="1" showInputMessage="1" showErrorMessage="1" xr:uid="{00000000-0002-0000-0000-000038000000}">
          <x14:formula1>
            <xm:f>'D:\Users\WILLIAM\Documents\1 WILLIAM SDA Trabajo en Casa\Año 2023\Mapa de Riesgos 2023\Mapas definitivos 2023\[7. MatrizdeAdministraciondeRiesgos_V6_ECyS.xlsx]Tabla Impacto'!#REF!</xm:f>
          </x14:formula1>
          <xm:sqref>K60:K65</xm:sqref>
        </x14:dataValidation>
        <x14:dataValidation type="list" allowBlank="1" showInputMessage="1" showErrorMessage="1" xr:uid="{00000000-0002-0000-0000-000039000000}">
          <x14:formula1>
            <xm:f>'D:\Users\WILLIAM\Documents\1 WILLIAM SDA Trabajo en Casa\Año 2023\Mapa de Riesgos 2023\Mapas definitivos 2023\[7. MatrizdeAdministraciondeRiesgos_V6_ECyS.xlsx]Tabla Valoración controles'!#REF!</xm:f>
          </x14:formula1>
          <xm:sqref>S60 T60:T65 V60:X65</xm:sqref>
        </x14:dataValidation>
        <x14:dataValidation type="custom" allowBlank="1" showInputMessage="1" showErrorMessage="1" error="Recuerde que las acciones se generan bajo la medida de mitigar el riesgo" xr:uid="{00000000-0002-0000-0000-00003A000000}">
          <x14:formula1>
            <xm:f>IF(OR(X60='D:\Users\WILLIAM\Documents\1 WILLIAM SDA Trabajo en Casa\Año 2023\Mapa de Riesgos 2023\Mapas definitivos 2023\[7. MatrizdeAdministraciondeRiesgos_V6_ECyS.xlsx]Opciones Tratamiento'!#REF!,X60='D:\Users\WILLIAM\Documents\1 WILLIAM SDA Trabajo en Casa\Año 2023\Mapa de Riesgos 2023\Mapas definitivos 2023\[7. MatrizdeAdministraciondeRiesgos_V6_ECyS.xlsx]Opciones Tratamiento'!#REF!,X60='D:\Users\WILLIAM\Documents\1 WILLIAM SDA Trabajo en Casa\Año 2023\Mapa de Riesgos 2023\Mapas definitivos 2023\[7. MatrizdeAdministraciondeRiesgos_V6_ECyS.xlsx]Opciones Tratamiento'!#REF!),ISBLANK(X60),ISTEXT(X60))</xm:f>
          </x14:formula1>
          <xm:sqref>AJ60:AK60</xm:sqref>
        </x14:dataValidation>
        <x14:dataValidation type="list" allowBlank="1" showInputMessage="1" showErrorMessage="1" xr:uid="{00000000-0002-0000-0000-000040000000}">
          <x14:formula1>
            <xm:f>'D:\Users\WILLIAM\Documents\1 WILLIAM SDA Trabajo en Casa\Año 2023\Mapa de Riesgos 2023\Mapas definitivos 2023\[9. MatrizdeAdministraciondeRiesgos_V6_GESTION FINANCIERA -2023.xlsx]Opciones Tratamiento'!#REF!</xm:f>
          </x14:formula1>
          <xm:sqref>G90:G101 AE96 AE90 C90:C101</xm:sqref>
        </x14:dataValidation>
        <x14:dataValidation type="list" allowBlank="1" showInputMessage="1" showErrorMessage="1" xr:uid="{00000000-0002-0000-0000-000041000000}">
          <x14:formula1>
            <xm:f>'D:\Users\WILLIAM\Documents\1 WILLIAM SDA Trabajo en Casa\Año 2023\Mapa de Riesgos 2023\Mapas definitivos 2023\[9. MatrizdeAdministraciondeRiesgos_V6_GESTION FINANCIERA -2023.xlsx]Listas'!#REF!</xm:f>
          </x14:formula1>
          <xm:sqref>B90:B101</xm:sqref>
        </x14:dataValidation>
        <x14:dataValidation type="list" allowBlank="1" showInputMessage="1" showErrorMessage="1" xr:uid="{00000000-0002-0000-0000-000042000000}">
          <x14:formula1>
            <xm:f>'D:\Users\WILLIAM\Documents\1 WILLIAM SDA Trabajo en Casa\Año 2023\Mapa de Riesgos 2023\Mapas definitivos 2023\[9. MatrizdeAdministraciondeRiesgos_V6_GESTION FINANCIERA -2023.xlsx]Tabla Impacto'!#REF!</xm:f>
          </x14:formula1>
          <xm:sqref>K90:K95</xm:sqref>
        </x14:dataValidation>
        <x14:dataValidation type="list" allowBlank="1" showInputMessage="1" showErrorMessage="1" xr:uid="{00000000-0002-0000-0000-000043000000}">
          <x14:formula1>
            <xm:f>'D:\Users\WILLIAM\Documents\1 WILLIAM SDA Trabajo en Casa\Año 2023\Mapa de Riesgos 2023\Mapas definitivos 2023\[9. MatrizdeAdministraciondeRiesgos_V6_GESTION FINANCIERA -2023.xlsx]Tabla Valoración controles'!#REF!</xm:f>
          </x14:formula1>
          <xm:sqref>S90 S96:S97 T90:T97 V90:X97</xm:sqref>
        </x14:dataValidation>
        <x14:dataValidation type="custom" allowBlank="1" showInputMessage="1" showErrorMessage="1" error="Recuerde que las acciones se generan bajo la medida de mitigar el riesgo" xr:uid="{00000000-0002-0000-0000-000044000000}">
          <x14:formula1>
            <xm:f>IF(OR(X90='D:\Users\WILLIAM\Documents\1 WILLIAM SDA Trabajo en Casa\Año 2023\Mapa de Riesgos 2023\Mapas definitivos 2023\[9. MatrizdeAdministraciondeRiesgos_V6_GESTION FINANCIERA -2023.xlsx]Opciones Tratamiento'!#REF!,X90='D:\Users\WILLIAM\Documents\1 WILLIAM SDA Trabajo en Casa\Año 2023\Mapa de Riesgos 2023\Mapas definitivos 2023\[9. MatrizdeAdministraciondeRiesgos_V6_GESTION FINANCIERA -2023.xlsx]Opciones Tratamiento'!#REF!,X90='D:\Users\WILLIAM\Documents\1 WILLIAM SDA Trabajo en Casa\Año 2023\Mapa de Riesgos 2023\Mapas definitivos 2023\[9. MatrizdeAdministraciondeRiesgos_V6_GESTION FINANCIERA -2023.xlsx]Opciones Tratamiento'!#REF!),ISBLANK(X90),ISTEXT(X90))</xm:f>
          </x14:formula1>
          <xm:sqref>AJ90:AK90 AJ96:AK96</xm:sqref>
        </x14:dataValidation>
        <x14:dataValidation type="list" allowBlank="1" showInputMessage="1" showErrorMessage="1" xr:uid="{00000000-0002-0000-0000-000045000000}">
          <x14:formula1>
            <xm:f>'D:\Users\WILLIAM\Documents\1 WILLIAM SDA Trabajo en Casa\Año 2023\Mapa de Riesgos 2023\Mapas definitivos 2023\[10. MatrizRiesgos Gestión Tecnologica_2023.xlsx]Opciones Tratamiento'!#REF!</xm:f>
          </x14:formula1>
          <xm:sqref>G102:G120 AE114 AE102 AE108 AE120 C102:C120</xm:sqref>
        </x14:dataValidation>
        <x14:dataValidation type="list" allowBlank="1" showInputMessage="1" showErrorMessage="1" xr:uid="{00000000-0002-0000-0000-000046000000}">
          <x14:formula1>
            <xm:f>'D:\Users\WILLIAM\Documents\1 WILLIAM SDA Trabajo en Casa\Año 2023\Mapa de Riesgos 2023\Mapas definitivos 2023\[10. MatrizRiesgos Gestión Tecnologica_2023.xlsx]Listas'!#REF!</xm:f>
          </x14:formula1>
          <xm:sqref>B102:B120</xm:sqref>
        </x14:dataValidation>
        <x14:dataValidation type="list" allowBlank="1" showInputMessage="1" showErrorMessage="1" xr:uid="{00000000-0002-0000-0000-000047000000}">
          <x14:formula1>
            <xm:f>'D:\Users\WILLIAM\Documents\1 WILLIAM SDA Trabajo en Casa\Año 2023\Mapa de Riesgos 2023\Mapas definitivos 2023\[10. MatrizRiesgos Gestión Tecnologica_2023.xlsx]Tabla Impacto'!#REF!</xm:f>
          </x14:formula1>
          <xm:sqref>K102:K113 K120</xm:sqref>
        </x14:dataValidation>
        <x14:dataValidation type="list" allowBlank="1" showInputMessage="1" showErrorMessage="1" xr:uid="{00000000-0002-0000-0000-000048000000}">
          <x14:formula1>
            <xm:f>'D:\Users\WILLIAM\Documents\1 WILLIAM SDA Trabajo en Casa\Año 2023\Mapa de Riesgos 2023\Mapas definitivos 2023\[10. MatrizRiesgos Gestión Tecnologica_2023.xlsx]Tabla Valoración controles'!#REF!</xm:f>
          </x14:formula1>
          <xm:sqref>S102:S103 S108 S114:S115 T102:T115 S120:T120 V102:X115 V120:X120</xm:sqref>
        </x14:dataValidation>
        <x14:dataValidation type="custom" allowBlank="1" showInputMessage="1" showErrorMessage="1" error="Recuerde que las acciones se generan bajo la medida de mitigar el riesgo" xr:uid="{00000000-0002-0000-0000-000049000000}">
          <x14:formula1>
            <xm:f>IF(OR(AE106='D:\Users\WILLIAM\Documents\1 WILLIAM SDA Trabajo en Casa\Año 2023\Mapa de Riesgos 2023\Mapas definitivos 2023\[10. MatrizRiesgos Gestión Tecnologica_2023.xlsx]Opciones Tratamiento'!#REF!,AE106='D:\Users\WILLIAM\Documents\1 WILLIAM SDA Trabajo en Casa\Año 2023\Mapa de Riesgos 2023\Mapas definitivos 2023\[10. MatrizRiesgos Gestión Tecnologica_2023.xlsx]Opciones Tratamiento'!#REF!,AE106='D:\Users\WILLIAM\Documents\1 WILLIAM SDA Trabajo en Casa\Año 2023\Mapa de Riesgos 2023\Mapas definitivos 2023\[10. MatrizRiesgos Gestión Tecnologica_2023.xlsx]Opciones Tratamiento'!#REF!),ISBLANK(AE106),ISTEXT(AE106))</xm:f>
          </x14:formula1>
          <xm:sqref>AI106:AI107 AI120</xm:sqref>
        </x14:dataValidation>
        <x14:dataValidation type="custom" allowBlank="1" showInputMessage="1" showErrorMessage="1" error="Recuerde que las acciones se generan bajo la medida de mitigar el riesgo" xr:uid="{00000000-0002-0000-0000-00004A000000}">
          <x14:formula1>
            <xm:f>IF(OR(AE106='D:\Users\WILLIAM\Documents\1 WILLIAM SDA Trabajo en Casa\Año 2023\Mapa de Riesgos 2023\Mapas definitivos 2023\[10. MatrizRiesgos Gestión Tecnologica_2023.xlsx]Opciones Tratamiento'!#REF!,AE106='D:\Users\WILLIAM\Documents\1 WILLIAM SDA Trabajo en Casa\Año 2023\Mapa de Riesgos 2023\Mapas definitivos 2023\[10. MatrizRiesgos Gestión Tecnologica_2023.xlsx]Opciones Tratamiento'!#REF!,AE106='D:\Users\WILLIAM\Documents\1 WILLIAM SDA Trabajo en Casa\Año 2023\Mapa de Riesgos 2023\Mapas definitivos 2023\[10. MatrizRiesgos Gestión Tecnologica_2023.xlsx]Opciones Tratamiento'!#REF!),ISBLANK(AE106),ISTEXT(AE106))</xm:f>
          </x14:formula1>
          <xm:sqref>AG106:AG107</xm:sqref>
        </x14:dataValidation>
        <x14:dataValidation type="custom" allowBlank="1" showInputMessage="1" showErrorMessage="1" error="Recuerde que las acciones se generan bajo la medida de mitigar el riesgo" xr:uid="{00000000-0002-0000-0000-00004B000000}">
          <x14:formula1>
            <xm:f>IF(OR(X102='D:\Users\WILLIAM\Documents\1 WILLIAM SDA Trabajo en Casa\Año 2023\Mapa de Riesgos 2023\Mapas definitivos 2023\[10. MatrizRiesgos Gestión Tecnologica_2023.xlsx]Opciones Tratamiento'!#REF!,X102='D:\Users\WILLIAM\Documents\1 WILLIAM SDA Trabajo en Casa\Año 2023\Mapa de Riesgos 2023\Mapas definitivos 2023\[10. MatrizRiesgos Gestión Tecnologica_2023.xlsx]Opciones Tratamiento'!#REF!,X102='D:\Users\WILLIAM\Documents\1 WILLIAM SDA Trabajo en Casa\Año 2023\Mapa de Riesgos 2023\Mapas definitivos 2023\[10. MatrizRiesgos Gestión Tecnologica_2023.xlsx]Opciones Tratamiento'!#REF!),ISBLANK(X102),ISTEXT(X102))</xm:f>
          </x14:formula1>
          <xm:sqref>AJ102:AK102 AJ108:AK108 AJ114:AK114 AJ120:AK120</xm:sqref>
        </x14:dataValidation>
        <x14:dataValidation type="custom" allowBlank="1" showInputMessage="1" showErrorMessage="1" error="Recuerde que las acciones se generan bajo la medida de mitigar el riesgo" xr:uid="{00000000-0002-0000-0000-00004C000000}">
          <x14:formula1>
            <xm:f>IF(OR(AE120='D:\Users\WILLIAM\Documents\1 WILLIAM SDA Trabajo en Casa\Año 2023\Mapa de Riesgos 2023\Mapas definitivos 2023\[10. MatrizRiesgos Gestión Tecnologica_2023.xlsx]Opciones Tratamiento'!#REF!,AE120='D:\Users\WILLIAM\Documents\1 WILLIAM SDA Trabajo en Casa\Año 2023\Mapa de Riesgos 2023\Mapas definitivos 2023\[10. MatrizRiesgos Gestión Tecnologica_2023.xlsx]Opciones Tratamiento'!#REF!,AE120='D:\Users\WILLIAM\Documents\1 WILLIAM SDA Trabajo en Casa\Año 2023\Mapa de Riesgos 2023\Mapas definitivos 2023\[10. MatrizRiesgos Gestión Tecnologica_2023.xlsx]Opciones Tratamiento'!#REF!),ISBLANK(AE120),ISTEXT(AE120))</xm:f>
          </x14:formula1>
          <xm:sqref>AH120</xm:sqref>
        </x14:dataValidation>
        <x14:dataValidation type="custom" allowBlank="1" showInputMessage="1" showErrorMessage="1" error="Recuerde que las acciones se generan bajo la medida de mitigar el riesgo" xr:uid="{00000000-0002-0000-0000-00004D000000}">
          <x14:formula1>
            <xm:f>IF(OR(AE120='D:\Users\WILLIAM\Documents\1 WILLIAM SDA Trabajo en Casa\Año 2023\Mapa de Riesgos 2023\Mapas definitivos 2023\[10. MatrizRiesgos Gestión Tecnologica_2023.xlsx]Opciones Tratamiento'!#REF!,AE120='D:\Users\WILLIAM\Documents\1 WILLIAM SDA Trabajo en Casa\Año 2023\Mapa de Riesgos 2023\Mapas definitivos 2023\[10. MatrizRiesgos Gestión Tecnologica_2023.xlsx]Opciones Tratamiento'!#REF!,AE120='D:\Users\WILLIAM\Documents\1 WILLIAM SDA Trabajo en Casa\Año 2023\Mapa de Riesgos 2023\Mapas definitivos 2023\[10. MatrizRiesgos Gestión Tecnologica_2023.xlsx]Opciones Tratamiento'!#REF!),ISBLANK(AE120),ISTEXT(AE120))</xm:f>
          </x14:formula1>
          <xm:sqref>AF120</xm:sqref>
        </x14:dataValidation>
        <x14:dataValidation type="custom" allowBlank="1" showInputMessage="1" showErrorMessage="1" error="Recuerde que las acciones se generan bajo la medida de mitigar el riesgo" xr:uid="{00000000-0002-0000-0000-00004E000000}">
          <x14:formula1>
            <xm:f>IF(OR(AE128='D:\Users\WILLIAM\Documents\1 WILLIAM SDA Trabajo en Casa\Año 2023\Mapa de Riesgos 2023\Mapas definitivos 2023\[11. MatrizdeAdministraciondeRiesgos 2023 Gestión jurídica.xlsx]Opciones Tratamiento'!#REF!,AE128='D:\Users\WILLIAM\Documents\1 WILLIAM SDA Trabajo en Casa\Año 2023\Mapa de Riesgos 2023\Mapas definitivos 2023\[11. MatrizdeAdministraciondeRiesgos 2023 Gestión jurídica.xlsx]Opciones Tratamiento'!#REF!,AE128='D:\Users\WILLIAM\Documents\1 WILLIAM SDA Trabajo en Casa\Año 2023\Mapa de Riesgos 2023\Mapas definitivos 2023\[11. MatrizdeAdministraciondeRiesgos 2023 Gestión jurídica.xlsx]Opciones Tratamiento'!#REF!),ISBLANK(AE128),ISTEXT(AE128))</xm:f>
          </x14:formula1>
          <xm:sqref>AI128:AI129</xm:sqref>
        </x14:dataValidation>
        <x14:dataValidation type="custom" allowBlank="1" showInputMessage="1" showErrorMessage="1" error="Recuerde que las acciones se generan bajo la medida de mitigar el riesgo" xr:uid="{00000000-0002-0000-0000-00004F000000}">
          <x14:formula1>
            <xm:f>IF(OR(AE128='D:\Users\WILLIAM\Documents\1 WILLIAM SDA Trabajo en Casa\Año 2023\Mapa de Riesgos 2023\Mapas definitivos 2023\[11. MatrizdeAdministraciondeRiesgos 2023 Gestión jurídica.xlsx]Opciones Tratamiento'!#REF!,AE128='D:\Users\WILLIAM\Documents\1 WILLIAM SDA Trabajo en Casa\Año 2023\Mapa de Riesgos 2023\Mapas definitivos 2023\[11. MatrizdeAdministraciondeRiesgos 2023 Gestión jurídica.xlsx]Opciones Tratamiento'!#REF!,AE128='D:\Users\WILLIAM\Documents\1 WILLIAM SDA Trabajo en Casa\Año 2023\Mapa de Riesgos 2023\Mapas definitivos 2023\[11. MatrizdeAdministraciondeRiesgos 2023 Gestión jurídica.xlsx]Opciones Tratamiento'!#REF!),ISBLANK(AE128),ISTEXT(AE128))</xm:f>
          </x14:formula1>
          <xm:sqref>AG128:AG129</xm:sqref>
        </x14:dataValidation>
        <x14:dataValidation type="custom" allowBlank="1" showInputMessage="1" showErrorMessage="1" error="Recuerde que las acciones se generan bajo la medida de mitigar el riesgo" xr:uid="{00000000-0002-0000-0000-000050000000}">
          <x14:formula1>
            <xm:f>IF(OR(X121='D:\Users\WILLIAM\Documents\1 WILLIAM SDA Trabajo en Casa\Año 2023\Mapa de Riesgos 2023\Mapas definitivos 2023\[11. MatrizdeAdministraciondeRiesgos 2023 Gestión jurídica.xlsx]Opciones Tratamiento'!#REF!,X121='D:\Users\WILLIAM\Documents\1 WILLIAM SDA Trabajo en Casa\Año 2023\Mapa de Riesgos 2023\Mapas definitivos 2023\[11. MatrizdeAdministraciondeRiesgos 2023 Gestión jurídica.xlsx]Opciones Tratamiento'!#REF!,X121='D:\Users\WILLIAM\Documents\1 WILLIAM SDA Trabajo en Casa\Año 2023\Mapa de Riesgos 2023\Mapas definitivos 2023\[11. MatrizdeAdministraciondeRiesgos 2023 Gestión jurídica.xlsx]Opciones Tratamiento'!#REF!),ISBLANK(X121),ISTEXT(X121))</xm:f>
          </x14:formula1>
          <xm:sqref>AJ121:AK121 AJ123:AK124</xm:sqref>
        </x14:dataValidation>
        <x14:dataValidation type="list" allowBlank="1" showInputMessage="1" showErrorMessage="1" xr:uid="{00000000-0002-0000-0000-000051000000}">
          <x14:formula1>
            <xm:f>'D:\Users\WILLIAM\Documents\1 WILLIAM SDA Trabajo en Casa\Año 2023\Mapa de Riesgos 2023\Mapas definitivos 2023\[11. MatrizdeAdministraciondeRiesgos 2023 Gestión jurídica.xlsx]Opciones Tratamiento'!#REF!</xm:f>
          </x14:formula1>
          <xm:sqref>AE121 AE123:AE124 C121 C123:C129 G121 G123:G129</xm:sqref>
        </x14:dataValidation>
        <x14:dataValidation type="list" allowBlank="1" showInputMessage="1" showErrorMessage="1" xr:uid="{00000000-0002-0000-0000-000052000000}">
          <x14:formula1>
            <xm:f>'D:\Users\WILLIAM\Documents\1 WILLIAM SDA Trabajo en Casa\Año 2023\Mapa de Riesgos 2023\Mapas definitivos 2023\[11. MatrizdeAdministraciondeRiesgos 2023 Gestión jurídica.xlsx]Listas'!#REF!</xm:f>
          </x14:formula1>
          <xm:sqref>B121 B123:B129</xm:sqref>
        </x14:dataValidation>
        <x14:dataValidation type="list" allowBlank="1" showInputMessage="1" showErrorMessage="1" xr:uid="{00000000-0002-0000-0000-000053000000}">
          <x14:formula1>
            <xm:f>'D:\Users\WILLIAM\Documents\1 WILLIAM SDA Trabajo en Casa\Año 2023\Mapa de Riesgos 2023\Mapas definitivos 2023\[11. MatrizdeAdministraciondeRiesgos 2023 Gestión jurídica.xlsx]Tabla Impacto'!#REF!</xm:f>
          </x14:formula1>
          <xm:sqref>K121 K123:K129</xm:sqref>
        </x14:dataValidation>
        <x14:dataValidation type="list" allowBlank="1" showInputMessage="1" showErrorMessage="1" xr:uid="{00000000-0002-0000-0000-000054000000}">
          <x14:formula1>
            <xm:f>'D:\Users\WILLIAM\Documents\1 WILLIAM SDA Trabajo en Casa\Año 2023\Mapa de Riesgos 2023\Mapas definitivos 2023\[11. MatrizdeAdministraciondeRiesgos 2023 Gestión jurídica.xlsx]Tabla Valoración controles'!#REF!</xm:f>
          </x14:formula1>
          <xm:sqref>T121:T129 V121:V124 W121:X129 S121:S124</xm:sqref>
        </x14:dataValidation>
        <x14:dataValidation type="list" allowBlank="1" showInputMessage="1" showErrorMessage="1" xr:uid="{00000000-0002-0000-0000-000055000000}">
          <x14:formula1>
            <xm:f>'D:\Users\WILLIAM\Documents\1 WILLIAM SDA Trabajo en Casa\Año 2023\Mapa de Riesgos 2023\Mapas definitivos 2023\[13. 2022-12-21 RIESGOS PROCESO GESTIÓN ADMINISTRATIVA.xlsx]Listas'!#REF!</xm:f>
          </x14:formula1>
          <xm:sqref>B131:B144</xm:sqref>
        </x14:dataValidation>
        <x14:dataValidation type="list" allowBlank="1" showInputMessage="1" showErrorMessage="1" xr:uid="{00000000-0002-0000-0000-000056000000}">
          <x14:formula1>
            <xm:f>'D:\Users\WILLIAM\Documents\1 WILLIAM SDA Trabajo en Casa\Año 2023\Mapa de Riesgos 2023\Mapas definitivos 2023\[13. 2022-12-21 RIESGOS PROCESO GESTIÓN ADMINISTRATIVA.xlsx]Tabla Impacto'!#REF!</xm:f>
          </x14:formula1>
          <xm:sqref>K131:K144</xm:sqref>
        </x14:dataValidation>
        <x14:dataValidation type="list" allowBlank="1" showInputMessage="1" showErrorMessage="1" xr:uid="{00000000-0002-0000-0000-000057000000}">
          <x14:formula1>
            <xm:f>'D:\Users\WILLIAM\Documents\1 WILLIAM SDA Trabajo en Casa\Año 2023\Mapa de Riesgos 2023\Mapas definitivos 2023\[15. Mapa de riesgos Servicio al Ciudadano 2023.xlsx]Opciones Tratamiento'!#REF!</xm:f>
          </x14:formula1>
          <xm:sqref>G145:G147 AE145:AE146 C145:C147</xm:sqref>
        </x14:dataValidation>
        <x14:dataValidation type="list" allowBlank="1" showInputMessage="1" showErrorMessage="1" xr:uid="{00000000-0002-0000-0000-000058000000}">
          <x14:formula1>
            <xm:f>'D:\Users\WILLIAM\Documents\1 WILLIAM SDA Trabajo en Casa\Año 2023\Mapa de Riesgos 2023\Mapas definitivos 2023\[15. Mapa de riesgos Servicio al Ciudadano 2023.xlsx]Listas'!#REF!</xm:f>
          </x14:formula1>
          <xm:sqref>B145:B147</xm:sqref>
        </x14:dataValidation>
        <x14:dataValidation type="list" allowBlank="1" showInputMessage="1" showErrorMessage="1" xr:uid="{00000000-0002-0000-0000-000059000000}">
          <x14:formula1>
            <xm:f>'D:\Users\WILLIAM\Documents\1 WILLIAM SDA Trabajo en Casa\Año 2023\Mapa de Riesgos 2023\Mapas definitivos 2023\[15. Mapa de riesgos Servicio al Ciudadano 2023.xlsx]Tabla Impacto'!#REF!</xm:f>
          </x14:formula1>
          <xm:sqref>K145:K147</xm:sqref>
        </x14:dataValidation>
        <x14:dataValidation type="list" allowBlank="1" showInputMessage="1" showErrorMessage="1" xr:uid="{00000000-0002-0000-0000-00005A000000}">
          <x14:formula1>
            <xm:f>'D:\Users\WILLIAM\Documents\1 WILLIAM SDA Trabajo en Casa\Año 2023\Mapa de Riesgos 2023\Mapas definitivos 2023\[15. Mapa de riesgos Servicio al Ciudadano 2023.xlsx]Tabla Valoración controles'!#REF!</xm:f>
          </x14:formula1>
          <xm:sqref>S145:T147 V145:X147</xm:sqref>
        </x14:dataValidation>
        <x14:dataValidation type="custom" allowBlank="1" showInputMessage="1" showErrorMessage="1" error="Recuerde que las acciones se generan bajo la medida de mitigar el riesgo" xr:uid="{00000000-0002-0000-0000-00005B000000}">
          <x14:formula1>
            <xm:f>IF(OR(X145='D:\Users\WILLIAM\Documents\1 WILLIAM SDA Trabajo en Casa\Año 2023\Mapa de Riesgos 2023\Mapas definitivos 2023\[15. Mapa de riesgos Servicio al Ciudadano 2023.xlsx]Opciones Tratamiento'!#REF!,X145='D:\Users\WILLIAM\Documents\1 WILLIAM SDA Trabajo en Casa\Año 2023\Mapa de Riesgos 2023\Mapas definitivos 2023\[15. Mapa de riesgos Servicio al Ciudadano 2023.xlsx]Opciones Tratamiento'!#REF!,X145='D:\Users\WILLIAM\Documents\1 WILLIAM SDA Trabajo en Casa\Año 2023\Mapa de Riesgos 2023\Mapas definitivos 2023\[15. Mapa de riesgos Servicio al Ciudadano 2023.xlsx]Opciones Tratamiento'!#REF!),ISBLANK(X145),ISTEXT(X145))</xm:f>
          </x14:formula1>
          <xm:sqref>AJ145:AK146</xm:sqref>
        </x14:dataValidation>
        <x14:dataValidation type="list" allowBlank="1" showInputMessage="1" showErrorMessage="1" xr:uid="{00000000-0002-0000-0000-00005C000000}">
          <x14:formula1>
            <xm:f>'D:\Users\WILLIAM\Documents\1 WILLIAM SDA Trabajo en Casa\Año 2023\Mapa de Riesgos 2023\Mapas definitivos 2023\[16. MatrizdeAdministraciondeRiesgos_V6_Metrologia_2023.xlsx]Listas'!#REF!</xm:f>
          </x14:formula1>
          <xm:sqref>B148:B149 B151</xm:sqref>
        </x14:dataValidation>
        <x14:dataValidation type="list" allowBlank="1" showInputMessage="1" showErrorMessage="1" xr:uid="{00000000-0002-0000-0000-00005D000000}">
          <x14:formula1>
            <xm:f>'D:\Users\WILLIAM\Documents\1 WILLIAM SDA Trabajo en Casa\Año 2023\Mapa de Riesgos 2023\Mapas definitivos 2023\[16. MatrizdeAdministraciondeRiesgos_V6_Metrologia_2023.xlsx]Tabla Impacto'!#REF!</xm:f>
          </x14:formula1>
          <xm:sqref>K148:K149 K151</xm:sqref>
        </x14:dataValidation>
        <x14:dataValidation type="list" allowBlank="1" showInputMessage="1" showErrorMessage="1" xr:uid="{00000000-0002-0000-0000-00005E000000}">
          <x14:formula1>
            <xm:f>'D:\Users\WILLIAM\Documents\1 WILLIAM SDA Trabajo en Casa\Año 2023\Mapa de Riesgos 2023\Mapas definitivos 2023\[16. MatrizdeAdministraciondeRiesgos_V6_Metrologia_2023.xlsx]Tabla Valoración controles'!#REF!</xm:f>
          </x14:formula1>
          <xm:sqref>V151:X152 S151:T152</xm:sqref>
        </x14:dataValidation>
        <x14:dataValidation type="list" allowBlank="1" showErrorMessage="1" xr:uid="{00000000-0002-0000-0000-000060000000}">
          <x14:formula1>
            <xm:f>'E:\Users\WILLIAM\Documents\1 WILLIAM SDA Trabajo en Casa\Año 2023\riesgos 2023\Mapa de Riesgos 2023\Mapa de Riesgo ajustados ultimo cuatrimestre 2023\[11. MatrizdedeRiesgos_Metrologia_2023 julio.xlsx]Tabla Valoración controles'!#REF!</xm:f>
          </x14:formula1>
          <xm:sqref>S148:T150 V148:X150</xm:sqref>
        </x14:dataValidation>
        <x14:dataValidation type="list" allowBlank="1" showInputMessage="1" showErrorMessage="1" xr:uid="{00000000-0002-0000-0000-000065000000}">
          <x14:formula1>
            <xm:f>'E:\Users\WILLIAM\Documents\1 WILLIAM SDA Trabajo en Casa\Año 2023\riesgos 2023\Mapa de Riesgos 2023\Mapa de Riesgo ajustados ultimo cuatrimestre 2023\[13. Matriz de Riesgos Control y Mejora Ajustado agosto 2023.xlsx]Opciones Tratamiento'!#REF!</xm:f>
          </x14:formula1>
          <xm:sqref>G162:G164 AN162:AN164 AE162 AE164 C162:C164</xm:sqref>
        </x14:dataValidation>
        <x14:dataValidation type="list" allowBlank="1" showInputMessage="1" showErrorMessage="1" error="Recuerde que las acciones se generan bajo la medida de mitigar el riesgo" xr:uid="{00000000-0002-0000-0000-000066000000}">
          <x14:formula1>
            <xm:f>'E:\Users\WILLIAM\Documents\1 WILLIAM SDA Trabajo en Casa\Año 2023\riesgos 2023\Mapa de Riesgos 2023\Mapa de Riesgo ajustados ultimo cuatrimestre 2023\[13. Matriz de Riesgos Control y Mejora Ajustado agosto 2023.xlsx]Listas'!#REF!</xm:f>
          </x14:formula1>
          <xm:sqref>AL162:AL164</xm:sqref>
        </x14:dataValidation>
        <x14:dataValidation type="list" allowBlank="1" showInputMessage="1" showErrorMessage="1" xr:uid="{00000000-0002-0000-0000-000067000000}">
          <x14:formula1>
            <xm:f>'E:\Users\WILLIAM\Documents\1 WILLIAM SDA Trabajo en Casa\Año 2023\riesgos 2023\Mapa de Riesgos 2023\Mapa de Riesgo ajustados ultimo cuatrimestre 2023\[13. Matriz de Riesgos Control y Mejora Ajustado agosto 2023.xlsx]Listas'!#REF!</xm:f>
          </x14:formula1>
          <xm:sqref>B162:B164</xm:sqref>
        </x14:dataValidation>
        <x14:dataValidation type="custom" allowBlank="1" showInputMessage="1" showErrorMessage="1" error="Recuerde que las acciones se generan bajo la medida de mitigar el riesgo" xr:uid="{00000000-0002-0000-0000-000068000000}">
          <x14:formula1>
            <xm:f>IF(OR(Z162='E:\Users\WILLIAM\Documents\1 WILLIAM SDA Trabajo en Casa\Año 2023\riesgos 2023\Mapa de Riesgos 2023\Mapa de Riesgo ajustados ultimo cuatrimestre 2023\[13. Matriz de Riesgos Control y Mejora Ajustado agosto 2023.xlsx]Opciones Tratamiento'!#REF!,Z162='E:\Users\WILLIAM\Documents\1 WILLIAM SDA Trabajo en Casa\Año 2023\riesgos 2023\Mapa de Riesgos 2023\Mapa de Riesgo ajustados ultimo cuatrimestre 2023\[13. Matriz de Riesgos Control y Mejora Ajustado agosto 2023.xlsx]Opciones Tratamiento'!#REF!,Z162='E:\Users\WILLIAM\Documents\1 WILLIAM SDA Trabajo en Casa\Año 2023\riesgos 2023\Mapa de Riesgos 2023\Mapa de Riesgo ajustados ultimo cuatrimestre 2023\[13. Matriz de Riesgos Control y Mejora Ajustado agosto 2023.xlsx]Opciones Tratamiento'!#REF!),ISBLANK(Z162),ISTEXT(Z162))</xm:f>
          </x14:formula1>
          <xm:sqref>AO162:AO164</xm:sqref>
        </x14:dataValidation>
        <x14:dataValidation type="custom" allowBlank="1" showInputMessage="1" showErrorMessage="1" error="Recuerde que las acciones se generan bajo la medida de mitigar el riesgo" xr:uid="{00000000-0002-0000-0000-000069000000}">
          <x14:formula1>
            <xm:f>IF(OR(Y162='E:\Users\WILLIAM\Documents\1 WILLIAM SDA Trabajo en Casa\Año 2023\riesgos 2023\Mapa de Riesgos 2023\Mapa de Riesgo ajustados ultimo cuatrimestre 2023\[13. Matriz de Riesgos Control y Mejora Ajustado agosto 2023.xlsx]Opciones Tratamiento'!#REF!,Y162='E:\Users\WILLIAM\Documents\1 WILLIAM SDA Trabajo en Casa\Año 2023\riesgos 2023\Mapa de Riesgos 2023\Mapa de Riesgo ajustados ultimo cuatrimestre 2023\[13. Matriz de Riesgos Control y Mejora Ajustado agosto 2023.xlsx]Opciones Tratamiento'!#REF!,Y162='E:\Users\WILLIAM\Documents\1 WILLIAM SDA Trabajo en Casa\Año 2023\riesgos 2023\Mapa de Riesgos 2023\Mapa de Riesgo ajustados ultimo cuatrimestre 2023\[13. Matriz de Riesgos Control y Mejora Ajustado agosto 2023.xlsx]Opciones Tratamiento'!#REF!),ISBLANK(Y162),ISTEXT(Y162))</xm:f>
          </x14:formula1>
          <xm:sqref>AM162:AN164</xm:sqref>
        </x14:dataValidation>
        <x14:dataValidation type="list" allowBlank="1" showInputMessage="1" showErrorMessage="1" xr:uid="{00000000-0002-0000-0000-00006A000000}">
          <x14:formula1>
            <xm:f>'E:\Users\WILLIAM\Documents\1 WILLIAM SDA Trabajo en Casa\Año 2023\riesgos 2023\Mapa de Riesgos 2023\Mapa de Riesgo ajustados ultimo cuatrimestre 2023\[13. Matriz de Riesgos Control y Mejora Ajustado agosto 2023.xlsx]Tabla Impacto'!#REF!</xm:f>
          </x14:formula1>
          <xm:sqref>K162:K164</xm:sqref>
        </x14:dataValidation>
        <x14:dataValidation type="list" allowBlank="1" showInputMessage="1" showErrorMessage="1" xr:uid="{00000000-0002-0000-0000-00006C000000}">
          <x14:formula1>
            <xm:f>'E:\Users\WILLIAM\Documents\1 WILLIAM SDA Trabajo en Casa\Año 2023\riesgos 2023\Mapa de Riesgos 2023\Mapa de Riesgo ajustados ultimo cuatrimestre 2023\[13. Matriz de Riesgos Control y Mejora Ajustado agosto 2023.xlsx]Tabla Valoración controles'!#REF!</xm:f>
          </x14:formula1>
          <xm:sqref>S162:T164 V162:X164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B81"/>
  <sheetViews>
    <sheetView topLeftCell="A42" zoomScale="80" zoomScaleNormal="80" workbookViewId="0">
      <selection activeCell="B36" sqref="A36:XFD41"/>
    </sheetView>
  </sheetViews>
  <sheetFormatPr baseColWidth="10" defaultRowHeight="14.25" x14ac:dyDescent="0.2"/>
  <cols>
    <col min="1" max="1" width="34.7109375" style="2" customWidth="1"/>
    <col min="2" max="2" width="70.7109375" style="2" customWidth="1"/>
    <col min="3" max="4" width="60.7109375" style="2" customWidth="1"/>
    <col min="5" max="5" width="25.7109375" style="2" customWidth="1"/>
    <col min="6" max="6" width="8.7109375" style="2" customWidth="1"/>
    <col min="7" max="7" width="15.7109375" style="2" customWidth="1"/>
    <col min="8" max="8" width="8.7109375" style="2" customWidth="1"/>
    <col min="9" max="10" width="30.7109375" style="2" customWidth="1"/>
    <col min="11" max="11" width="90.7109375" style="2" customWidth="1"/>
    <col min="12" max="19" width="20.7109375" style="2" customWidth="1"/>
    <col min="20" max="21" width="8.7109375" style="2" customWidth="1"/>
    <col min="22" max="24" width="30.7109375" style="2" customWidth="1"/>
    <col min="25" max="25" width="8.7109375" style="2" customWidth="1"/>
    <col min="26" max="26" width="40.7109375" style="2" customWidth="1"/>
    <col min="27" max="27" width="8.7109375" style="2" customWidth="1"/>
    <col min="28" max="28" width="15.7109375" style="2" customWidth="1"/>
    <col min="29" max="29" width="8.7109375" style="2" customWidth="1"/>
    <col min="30" max="30" width="15.7109375" style="2" customWidth="1"/>
    <col min="31" max="31" width="8.7109375" style="2" customWidth="1"/>
    <col min="32" max="32" width="17.7109375" style="2" customWidth="1"/>
    <col min="33" max="33" width="22.7109375" style="2" customWidth="1"/>
    <col min="34" max="34" width="18.7109375" style="2" customWidth="1"/>
    <col min="35" max="35" width="80.7109375" style="2" customWidth="1"/>
    <col min="36" max="36" width="40.7109375" style="2" customWidth="1"/>
    <col min="37" max="37" width="30.7109375" style="22" customWidth="1"/>
    <col min="38" max="38" width="50.7109375" style="2" customWidth="1"/>
    <col min="39" max="39" width="90.7109375" style="2" customWidth="1"/>
    <col min="40" max="40" width="50.7109375" style="2" customWidth="1"/>
    <col min="41" max="16384" width="11.42578125" style="2"/>
  </cols>
  <sheetData>
    <row r="1" spans="1:40" s="322" customFormat="1" ht="28.5" customHeight="1" thickTop="1" x14ac:dyDescent="0.2">
      <c r="A1" s="264"/>
      <c r="B1" s="265"/>
      <c r="C1" s="270" t="s">
        <v>0</v>
      </c>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row>
    <row r="2" spans="1:40" s="322" customFormat="1" ht="27.75" customHeight="1" x14ac:dyDescent="0.2">
      <c r="A2" s="266"/>
      <c r="B2" s="267"/>
      <c r="C2" s="270" t="s">
        <v>1</v>
      </c>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row>
    <row r="3" spans="1:40" s="322" customFormat="1" ht="24" customHeight="1" thickBot="1" x14ac:dyDescent="0.25">
      <c r="A3" s="268"/>
      <c r="B3" s="269"/>
      <c r="C3" s="271" t="s">
        <v>2</v>
      </c>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t="s">
        <v>3</v>
      </c>
      <c r="AI3" s="271"/>
      <c r="AJ3" s="271"/>
      <c r="AK3" s="271"/>
      <c r="AL3" s="271"/>
      <c r="AM3" s="271"/>
      <c r="AN3" s="271"/>
    </row>
    <row r="4" spans="1:40" ht="28.5" customHeight="1" thickTop="1" x14ac:dyDescent="0.2">
      <c r="A4" s="194" t="s">
        <v>4</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row>
    <row r="5" spans="1:40" ht="26.25" customHeight="1" x14ac:dyDescent="0.2">
      <c r="A5" s="244" t="s">
        <v>5</v>
      </c>
      <c r="B5" s="195" t="s">
        <v>6</v>
      </c>
      <c r="C5" s="195"/>
      <c r="D5" s="195"/>
      <c r="E5" s="195"/>
      <c r="F5" s="195" t="s">
        <v>7</v>
      </c>
      <c r="G5" s="195"/>
      <c r="H5" s="195"/>
      <c r="I5" s="195"/>
      <c r="J5" s="195"/>
      <c r="K5" s="195" t="s">
        <v>8</v>
      </c>
      <c r="L5" s="195"/>
      <c r="M5" s="195"/>
      <c r="N5" s="195"/>
      <c r="O5" s="195"/>
      <c r="P5" s="195"/>
      <c r="Q5" s="195"/>
      <c r="R5" s="195"/>
      <c r="S5" s="195"/>
      <c r="T5" s="195"/>
      <c r="U5" s="195"/>
      <c r="V5" s="195"/>
      <c r="W5" s="195"/>
      <c r="X5" s="195"/>
      <c r="Y5" s="195"/>
      <c r="Z5" s="195"/>
      <c r="AA5" s="195"/>
      <c r="AB5" s="195"/>
      <c r="AC5" s="195" t="s">
        <v>9</v>
      </c>
      <c r="AD5" s="195"/>
      <c r="AE5" s="195"/>
      <c r="AF5" s="195"/>
      <c r="AG5" s="195"/>
      <c r="AH5" s="195" t="s">
        <v>10</v>
      </c>
      <c r="AI5" s="195" t="s">
        <v>11</v>
      </c>
      <c r="AJ5" s="195"/>
      <c r="AK5" s="195"/>
      <c r="AL5" s="195"/>
      <c r="AM5" s="197" t="s">
        <v>662</v>
      </c>
      <c r="AN5" s="197"/>
    </row>
    <row r="6" spans="1:40" ht="32.25" customHeight="1" x14ac:dyDescent="0.2">
      <c r="A6" s="245"/>
      <c r="B6" s="196" t="s">
        <v>12</v>
      </c>
      <c r="C6" s="196" t="s">
        <v>13</v>
      </c>
      <c r="D6" s="196" t="s">
        <v>14</v>
      </c>
      <c r="E6" s="196" t="s">
        <v>15</v>
      </c>
      <c r="F6" s="196" t="s">
        <v>16</v>
      </c>
      <c r="G6" s="196"/>
      <c r="H6" s="196"/>
      <c r="I6" s="196"/>
      <c r="J6" s="334" t="s">
        <v>17</v>
      </c>
      <c r="K6" s="195"/>
      <c r="L6" s="195"/>
      <c r="M6" s="195"/>
      <c r="N6" s="195"/>
      <c r="O6" s="195"/>
      <c r="P6" s="195"/>
      <c r="Q6" s="195"/>
      <c r="R6" s="195"/>
      <c r="S6" s="195"/>
      <c r="T6" s="195"/>
      <c r="U6" s="195"/>
      <c r="V6" s="195"/>
      <c r="W6" s="195"/>
      <c r="X6" s="195"/>
      <c r="Y6" s="195"/>
      <c r="Z6" s="195"/>
      <c r="AA6" s="195"/>
      <c r="AB6" s="195"/>
      <c r="AC6" s="196" t="s">
        <v>16</v>
      </c>
      <c r="AD6" s="196"/>
      <c r="AE6" s="196"/>
      <c r="AF6" s="196"/>
      <c r="AG6" s="334" t="s">
        <v>17</v>
      </c>
      <c r="AH6" s="195"/>
      <c r="AI6" s="195"/>
      <c r="AJ6" s="195"/>
      <c r="AK6" s="195"/>
      <c r="AL6" s="195"/>
      <c r="AM6" s="197"/>
      <c r="AN6" s="197"/>
    </row>
    <row r="7" spans="1:40" ht="21.95" customHeight="1" x14ac:dyDescent="0.2">
      <c r="A7" s="245"/>
      <c r="B7" s="196"/>
      <c r="C7" s="196"/>
      <c r="D7" s="196"/>
      <c r="E7" s="196"/>
      <c r="F7" s="196" t="s">
        <v>18</v>
      </c>
      <c r="G7" s="196"/>
      <c r="H7" s="196" t="s">
        <v>19</v>
      </c>
      <c r="I7" s="196"/>
      <c r="J7" s="196" t="s">
        <v>20</v>
      </c>
      <c r="K7" s="196" t="s">
        <v>21</v>
      </c>
      <c r="L7" s="196"/>
      <c r="M7" s="196"/>
      <c r="N7" s="196"/>
      <c r="O7" s="196"/>
      <c r="P7" s="196"/>
      <c r="Q7" s="196"/>
      <c r="R7" s="196"/>
      <c r="S7" s="196"/>
      <c r="T7" s="196"/>
      <c r="U7" s="196"/>
      <c r="V7" s="196"/>
      <c r="W7" s="196"/>
      <c r="X7" s="196"/>
      <c r="Y7" s="196"/>
      <c r="Z7" s="196"/>
      <c r="AA7" s="196"/>
      <c r="AB7" s="196"/>
      <c r="AC7" s="196" t="s">
        <v>18</v>
      </c>
      <c r="AD7" s="196"/>
      <c r="AE7" s="196" t="s">
        <v>19</v>
      </c>
      <c r="AF7" s="196"/>
      <c r="AG7" s="196" t="s">
        <v>22</v>
      </c>
      <c r="AH7" s="195"/>
      <c r="AI7" s="196" t="s">
        <v>23</v>
      </c>
      <c r="AJ7" s="196" t="s">
        <v>24</v>
      </c>
      <c r="AK7" s="249" t="s">
        <v>25</v>
      </c>
      <c r="AL7" s="196" t="s">
        <v>26</v>
      </c>
      <c r="AM7" s="200" t="s">
        <v>23</v>
      </c>
      <c r="AN7" s="200" t="s">
        <v>24</v>
      </c>
    </row>
    <row r="8" spans="1:40" ht="42.75" customHeight="1" x14ac:dyDescent="0.2">
      <c r="A8" s="245"/>
      <c r="B8" s="196"/>
      <c r="C8" s="196"/>
      <c r="D8" s="196"/>
      <c r="E8" s="196"/>
      <c r="F8" s="196"/>
      <c r="G8" s="196"/>
      <c r="H8" s="196"/>
      <c r="I8" s="196"/>
      <c r="J8" s="196"/>
      <c r="K8" s="196" t="s">
        <v>27</v>
      </c>
      <c r="L8" s="196" t="s">
        <v>28</v>
      </c>
      <c r="M8" s="196" t="s">
        <v>29</v>
      </c>
      <c r="N8" s="196"/>
      <c r="O8" s="196"/>
      <c r="P8" s="196"/>
      <c r="Q8" s="196"/>
      <c r="R8" s="196"/>
      <c r="S8" s="196"/>
      <c r="T8" s="196"/>
      <c r="U8" s="196"/>
      <c r="V8" s="196"/>
      <c r="W8" s="334" t="s">
        <v>30</v>
      </c>
      <c r="X8" s="196" t="s">
        <v>31</v>
      </c>
      <c r="Y8" s="196"/>
      <c r="Z8" s="196"/>
      <c r="AA8" s="196"/>
      <c r="AB8" s="196"/>
      <c r="AC8" s="196"/>
      <c r="AD8" s="196"/>
      <c r="AE8" s="196"/>
      <c r="AF8" s="196"/>
      <c r="AG8" s="196"/>
      <c r="AH8" s="195"/>
      <c r="AI8" s="196"/>
      <c r="AJ8" s="196"/>
      <c r="AK8" s="249"/>
      <c r="AL8" s="196"/>
      <c r="AM8" s="200"/>
      <c r="AN8" s="200"/>
    </row>
    <row r="9" spans="1:40" ht="61.5" customHeight="1" x14ac:dyDescent="0.2">
      <c r="A9" s="246"/>
      <c r="B9" s="334" t="s">
        <v>32</v>
      </c>
      <c r="C9" s="334" t="s">
        <v>33</v>
      </c>
      <c r="D9" s="334" t="s">
        <v>34</v>
      </c>
      <c r="E9" s="196"/>
      <c r="F9" s="334" t="s">
        <v>35</v>
      </c>
      <c r="G9" s="334" t="s">
        <v>36</v>
      </c>
      <c r="H9" s="334" t="s">
        <v>35</v>
      </c>
      <c r="I9" s="334" t="s">
        <v>36</v>
      </c>
      <c r="J9" s="196"/>
      <c r="K9" s="196"/>
      <c r="L9" s="196"/>
      <c r="M9" s="334" t="s">
        <v>37</v>
      </c>
      <c r="N9" s="334" t="s">
        <v>38</v>
      </c>
      <c r="O9" s="334" t="s">
        <v>39</v>
      </c>
      <c r="P9" s="334" t="s">
        <v>40</v>
      </c>
      <c r="Q9" s="334" t="s">
        <v>41</v>
      </c>
      <c r="R9" s="334" t="s">
        <v>42</v>
      </c>
      <c r="S9" s="334" t="s">
        <v>43</v>
      </c>
      <c r="T9" s="196" t="s">
        <v>44</v>
      </c>
      <c r="U9" s="196"/>
      <c r="V9" s="334" t="s">
        <v>45</v>
      </c>
      <c r="W9" s="334" t="s">
        <v>46</v>
      </c>
      <c r="X9" s="196" t="s">
        <v>47</v>
      </c>
      <c r="Y9" s="196"/>
      <c r="Z9" s="334" t="s">
        <v>48</v>
      </c>
      <c r="AA9" s="196" t="s">
        <v>49</v>
      </c>
      <c r="AB9" s="196"/>
      <c r="AC9" s="334" t="s">
        <v>35</v>
      </c>
      <c r="AD9" s="334" t="s">
        <v>36</v>
      </c>
      <c r="AE9" s="334" t="s">
        <v>35</v>
      </c>
      <c r="AF9" s="334" t="s">
        <v>36</v>
      </c>
      <c r="AG9" s="196"/>
      <c r="AH9" s="195"/>
      <c r="AI9" s="196"/>
      <c r="AJ9" s="196"/>
      <c r="AK9" s="249"/>
      <c r="AL9" s="334" t="s">
        <v>50</v>
      </c>
      <c r="AM9" s="200"/>
      <c r="AN9" s="200"/>
    </row>
    <row r="10" spans="1:40" ht="50.1" customHeight="1" x14ac:dyDescent="0.2">
      <c r="A10" s="158" t="s">
        <v>51</v>
      </c>
      <c r="B10" s="312" t="s">
        <v>52</v>
      </c>
      <c r="C10" s="234" t="s">
        <v>53</v>
      </c>
      <c r="D10" s="219" t="s">
        <v>457</v>
      </c>
      <c r="E10" s="169" t="s">
        <v>54</v>
      </c>
      <c r="F10" s="235">
        <v>2</v>
      </c>
      <c r="G10" s="178" t="s">
        <v>498</v>
      </c>
      <c r="H10" s="235">
        <v>5</v>
      </c>
      <c r="I10" s="178" t="s">
        <v>299</v>
      </c>
      <c r="J10" s="236" t="s">
        <v>282</v>
      </c>
      <c r="K10" s="154" t="s">
        <v>55</v>
      </c>
      <c r="L10" s="169" t="s">
        <v>56</v>
      </c>
      <c r="M10" s="169">
        <v>15</v>
      </c>
      <c r="N10" s="169">
        <v>15</v>
      </c>
      <c r="O10" s="169">
        <v>15</v>
      </c>
      <c r="P10" s="169">
        <v>15</v>
      </c>
      <c r="Q10" s="169">
        <v>15</v>
      </c>
      <c r="R10" s="169">
        <v>15</v>
      </c>
      <c r="S10" s="169">
        <v>10</v>
      </c>
      <c r="T10" s="240">
        <v>100</v>
      </c>
      <c r="U10" s="237">
        <v>100</v>
      </c>
      <c r="V10" s="178" t="s">
        <v>57</v>
      </c>
      <c r="W10" s="178" t="s">
        <v>58</v>
      </c>
      <c r="X10" s="178" t="s">
        <v>59</v>
      </c>
      <c r="Y10" s="178">
        <v>100</v>
      </c>
      <c r="Z10" s="178" t="s">
        <v>60</v>
      </c>
      <c r="AA10" s="237">
        <v>100</v>
      </c>
      <c r="AB10" s="178" t="s">
        <v>61</v>
      </c>
      <c r="AC10" s="235">
        <v>1</v>
      </c>
      <c r="AD10" s="178" t="s">
        <v>283</v>
      </c>
      <c r="AE10" s="235">
        <v>5</v>
      </c>
      <c r="AF10" s="178" t="s">
        <v>299</v>
      </c>
      <c r="AG10" s="236" t="s">
        <v>282</v>
      </c>
      <c r="AH10" s="169" t="s">
        <v>62</v>
      </c>
      <c r="AI10" s="169" t="s">
        <v>63</v>
      </c>
      <c r="AJ10" s="169" t="s">
        <v>64</v>
      </c>
      <c r="AK10" s="179">
        <v>45291</v>
      </c>
      <c r="AL10" s="169" t="s">
        <v>65</v>
      </c>
      <c r="AM10" s="169" t="s">
        <v>66</v>
      </c>
      <c r="AN10" s="169" t="s">
        <v>64</v>
      </c>
    </row>
    <row r="11" spans="1:40" ht="50.1" customHeight="1" x14ac:dyDescent="0.2">
      <c r="A11" s="158"/>
      <c r="B11" s="312" t="s">
        <v>67</v>
      </c>
      <c r="C11" s="234"/>
      <c r="D11" s="221"/>
      <c r="E11" s="169"/>
      <c r="F11" s="235"/>
      <c r="G11" s="178"/>
      <c r="H11" s="235"/>
      <c r="I11" s="178"/>
      <c r="J11" s="236"/>
      <c r="K11" s="154"/>
      <c r="L11" s="169"/>
      <c r="M11" s="169"/>
      <c r="N11" s="169"/>
      <c r="O11" s="169"/>
      <c r="P11" s="169"/>
      <c r="Q11" s="169"/>
      <c r="R11" s="169"/>
      <c r="S11" s="169"/>
      <c r="T11" s="240"/>
      <c r="U11" s="237"/>
      <c r="V11" s="178"/>
      <c r="W11" s="178"/>
      <c r="X11" s="178"/>
      <c r="Y11" s="178"/>
      <c r="Z11" s="178"/>
      <c r="AA11" s="237"/>
      <c r="AB11" s="178"/>
      <c r="AC11" s="235"/>
      <c r="AD11" s="178"/>
      <c r="AE11" s="235"/>
      <c r="AF11" s="178"/>
      <c r="AG11" s="236"/>
      <c r="AH11" s="169"/>
      <c r="AI11" s="169"/>
      <c r="AJ11" s="169"/>
      <c r="AK11" s="179"/>
      <c r="AL11" s="169"/>
      <c r="AM11" s="169"/>
      <c r="AN11" s="169"/>
    </row>
    <row r="12" spans="1:40" ht="50.1" customHeight="1" x14ac:dyDescent="0.2">
      <c r="A12" s="158"/>
      <c r="B12" s="312" t="s">
        <v>68</v>
      </c>
      <c r="C12" s="234"/>
      <c r="D12" s="219" t="s">
        <v>463</v>
      </c>
      <c r="E12" s="169"/>
      <c r="F12" s="235"/>
      <c r="G12" s="178"/>
      <c r="H12" s="235"/>
      <c r="I12" s="178"/>
      <c r="J12" s="236"/>
      <c r="K12" s="154"/>
      <c r="L12" s="169"/>
      <c r="M12" s="169"/>
      <c r="N12" s="169"/>
      <c r="O12" s="169"/>
      <c r="P12" s="169"/>
      <c r="Q12" s="169"/>
      <c r="R12" s="169"/>
      <c r="S12" s="169"/>
      <c r="T12" s="240"/>
      <c r="U12" s="237"/>
      <c r="V12" s="178"/>
      <c r="W12" s="178"/>
      <c r="X12" s="178"/>
      <c r="Y12" s="178"/>
      <c r="Z12" s="178"/>
      <c r="AA12" s="237"/>
      <c r="AB12" s="178"/>
      <c r="AC12" s="235"/>
      <c r="AD12" s="178"/>
      <c r="AE12" s="235"/>
      <c r="AF12" s="178"/>
      <c r="AG12" s="236"/>
      <c r="AH12" s="169"/>
      <c r="AI12" s="169"/>
      <c r="AJ12" s="169"/>
      <c r="AK12" s="179"/>
      <c r="AL12" s="169"/>
      <c r="AM12" s="169"/>
      <c r="AN12" s="169"/>
    </row>
    <row r="13" spans="1:40" ht="50.1" customHeight="1" x14ac:dyDescent="0.2">
      <c r="A13" s="158"/>
      <c r="B13" s="312" t="s">
        <v>464</v>
      </c>
      <c r="C13" s="234"/>
      <c r="D13" s="221"/>
      <c r="E13" s="169"/>
      <c r="F13" s="235"/>
      <c r="G13" s="178"/>
      <c r="H13" s="235"/>
      <c r="I13" s="178"/>
      <c r="J13" s="236"/>
      <c r="K13" s="154"/>
      <c r="L13" s="169"/>
      <c r="M13" s="169"/>
      <c r="N13" s="169"/>
      <c r="O13" s="169"/>
      <c r="P13" s="169"/>
      <c r="Q13" s="169"/>
      <c r="R13" s="169"/>
      <c r="S13" s="169"/>
      <c r="T13" s="240"/>
      <c r="U13" s="237"/>
      <c r="V13" s="178"/>
      <c r="W13" s="178"/>
      <c r="X13" s="178"/>
      <c r="Y13" s="178"/>
      <c r="Z13" s="178"/>
      <c r="AA13" s="237"/>
      <c r="AB13" s="178"/>
      <c r="AC13" s="235"/>
      <c r="AD13" s="178"/>
      <c r="AE13" s="235"/>
      <c r="AF13" s="178"/>
      <c r="AG13" s="236"/>
      <c r="AH13" s="169"/>
      <c r="AI13" s="169"/>
      <c r="AJ13" s="169"/>
      <c r="AK13" s="179"/>
      <c r="AL13" s="169"/>
      <c r="AM13" s="169"/>
      <c r="AN13" s="169"/>
    </row>
    <row r="14" spans="1:40" ht="50.1" customHeight="1" x14ac:dyDescent="0.2">
      <c r="A14" s="158"/>
      <c r="B14" s="312" t="s">
        <v>69</v>
      </c>
      <c r="C14" s="234"/>
      <c r="D14" s="219" t="s">
        <v>468</v>
      </c>
      <c r="E14" s="169"/>
      <c r="F14" s="235"/>
      <c r="G14" s="178"/>
      <c r="H14" s="235"/>
      <c r="I14" s="178"/>
      <c r="J14" s="236"/>
      <c r="K14" s="154"/>
      <c r="L14" s="169"/>
      <c r="M14" s="169"/>
      <c r="N14" s="169"/>
      <c r="O14" s="169"/>
      <c r="P14" s="169"/>
      <c r="Q14" s="169"/>
      <c r="R14" s="169"/>
      <c r="S14" s="169"/>
      <c r="T14" s="240"/>
      <c r="U14" s="237"/>
      <c r="V14" s="178"/>
      <c r="W14" s="178"/>
      <c r="X14" s="178"/>
      <c r="Y14" s="178"/>
      <c r="Z14" s="178"/>
      <c r="AA14" s="237"/>
      <c r="AB14" s="178"/>
      <c r="AC14" s="235"/>
      <c r="AD14" s="178"/>
      <c r="AE14" s="235"/>
      <c r="AF14" s="178"/>
      <c r="AG14" s="236"/>
      <c r="AH14" s="169"/>
      <c r="AI14" s="169"/>
      <c r="AJ14" s="169"/>
      <c r="AK14" s="179"/>
      <c r="AL14" s="169"/>
      <c r="AM14" s="169"/>
      <c r="AN14" s="169"/>
    </row>
    <row r="15" spans="1:40" ht="50.1" customHeight="1" x14ac:dyDescent="0.2">
      <c r="A15" s="158"/>
      <c r="B15" s="312" t="s">
        <v>70</v>
      </c>
      <c r="C15" s="234"/>
      <c r="D15" s="221"/>
      <c r="E15" s="169"/>
      <c r="F15" s="235"/>
      <c r="G15" s="178"/>
      <c r="H15" s="235"/>
      <c r="I15" s="178"/>
      <c r="J15" s="236"/>
      <c r="K15" s="154"/>
      <c r="L15" s="169"/>
      <c r="M15" s="169"/>
      <c r="N15" s="169"/>
      <c r="O15" s="169"/>
      <c r="P15" s="169"/>
      <c r="Q15" s="169"/>
      <c r="R15" s="169"/>
      <c r="S15" s="169"/>
      <c r="T15" s="240"/>
      <c r="U15" s="237"/>
      <c r="V15" s="178"/>
      <c r="W15" s="178"/>
      <c r="X15" s="178"/>
      <c r="Y15" s="178"/>
      <c r="Z15" s="178"/>
      <c r="AA15" s="237"/>
      <c r="AB15" s="178"/>
      <c r="AC15" s="235"/>
      <c r="AD15" s="178"/>
      <c r="AE15" s="235"/>
      <c r="AF15" s="178"/>
      <c r="AG15" s="236"/>
      <c r="AH15" s="169"/>
      <c r="AI15" s="169"/>
      <c r="AJ15" s="169"/>
      <c r="AK15" s="179"/>
      <c r="AL15" s="169"/>
      <c r="AM15" s="169"/>
      <c r="AN15" s="169"/>
    </row>
    <row r="16" spans="1:40" ht="60" customHeight="1" x14ac:dyDescent="0.2">
      <c r="A16" s="238" t="s">
        <v>125</v>
      </c>
      <c r="B16" s="312" t="s">
        <v>135</v>
      </c>
      <c r="C16" s="234" t="s">
        <v>136</v>
      </c>
      <c r="D16" s="315" t="s">
        <v>137</v>
      </c>
      <c r="E16" s="169" t="s">
        <v>54</v>
      </c>
      <c r="F16" s="235">
        <v>1</v>
      </c>
      <c r="G16" s="178" t="s">
        <v>283</v>
      </c>
      <c r="H16" s="235">
        <v>4</v>
      </c>
      <c r="I16" s="178" t="s">
        <v>281</v>
      </c>
      <c r="J16" s="241" t="s">
        <v>284</v>
      </c>
      <c r="K16" s="250" t="s">
        <v>138</v>
      </c>
      <c r="L16" s="169" t="s">
        <v>56</v>
      </c>
      <c r="M16" s="169">
        <v>15</v>
      </c>
      <c r="N16" s="169">
        <v>15</v>
      </c>
      <c r="O16" s="169">
        <v>15</v>
      </c>
      <c r="P16" s="169">
        <v>15</v>
      </c>
      <c r="Q16" s="169">
        <v>15</v>
      </c>
      <c r="R16" s="169">
        <v>15</v>
      </c>
      <c r="S16" s="169">
        <v>10</v>
      </c>
      <c r="T16" s="240">
        <v>100</v>
      </c>
      <c r="U16" s="237">
        <v>100</v>
      </c>
      <c r="V16" s="178" t="s">
        <v>57</v>
      </c>
      <c r="W16" s="178" t="s">
        <v>58</v>
      </c>
      <c r="X16" s="178" t="s">
        <v>59</v>
      </c>
      <c r="Y16" s="178">
        <v>100</v>
      </c>
      <c r="Z16" s="178" t="s">
        <v>60</v>
      </c>
      <c r="AA16" s="237">
        <v>100</v>
      </c>
      <c r="AB16" s="178" t="s">
        <v>61</v>
      </c>
      <c r="AC16" s="235">
        <v>1</v>
      </c>
      <c r="AD16" s="178" t="s">
        <v>283</v>
      </c>
      <c r="AE16" s="235">
        <v>4</v>
      </c>
      <c r="AF16" s="178" t="s">
        <v>281</v>
      </c>
      <c r="AG16" s="241" t="s">
        <v>284</v>
      </c>
      <c r="AH16" s="169" t="s">
        <v>62</v>
      </c>
      <c r="AI16" s="165" t="s">
        <v>139</v>
      </c>
      <c r="AJ16" s="169" t="s">
        <v>134</v>
      </c>
      <c r="AK16" s="179">
        <v>45291</v>
      </c>
      <c r="AL16" s="169" t="s">
        <v>140</v>
      </c>
      <c r="AM16" s="165" t="s">
        <v>141</v>
      </c>
      <c r="AN16" s="169" t="s">
        <v>134</v>
      </c>
    </row>
    <row r="17" spans="1:40" ht="60" customHeight="1" x14ac:dyDescent="0.2">
      <c r="A17" s="238"/>
      <c r="B17" s="312" t="s">
        <v>464</v>
      </c>
      <c r="C17" s="234"/>
      <c r="D17" s="315" t="s">
        <v>143</v>
      </c>
      <c r="E17" s="169"/>
      <c r="F17" s="235"/>
      <c r="G17" s="178"/>
      <c r="H17" s="235"/>
      <c r="I17" s="178"/>
      <c r="J17" s="241"/>
      <c r="K17" s="250"/>
      <c r="L17" s="169"/>
      <c r="M17" s="169"/>
      <c r="N17" s="169"/>
      <c r="O17" s="169"/>
      <c r="P17" s="169"/>
      <c r="Q17" s="169"/>
      <c r="R17" s="169"/>
      <c r="S17" s="169"/>
      <c r="T17" s="240"/>
      <c r="U17" s="237"/>
      <c r="V17" s="178"/>
      <c r="W17" s="178"/>
      <c r="X17" s="178"/>
      <c r="Y17" s="178"/>
      <c r="Z17" s="178"/>
      <c r="AA17" s="237"/>
      <c r="AB17" s="178"/>
      <c r="AC17" s="235"/>
      <c r="AD17" s="178"/>
      <c r="AE17" s="235"/>
      <c r="AF17" s="178"/>
      <c r="AG17" s="241"/>
      <c r="AH17" s="169"/>
      <c r="AI17" s="165"/>
      <c r="AJ17" s="169"/>
      <c r="AK17" s="179"/>
      <c r="AL17" s="169"/>
      <c r="AM17" s="165"/>
      <c r="AN17" s="169"/>
    </row>
    <row r="18" spans="1:40" ht="60" customHeight="1" x14ac:dyDescent="0.2">
      <c r="A18" s="238"/>
      <c r="B18" s="312" t="s">
        <v>142</v>
      </c>
      <c r="C18" s="234"/>
      <c r="D18" s="315" t="s">
        <v>145</v>
      </c>
      <c r="E18" s="169"/>
      <c r="F18" s="235"/>
      <c r="G18" s="178"/>
      <c r="H18" s="235"/>
      <c r="I18" s="178"/>
      <c r="J18" s="241"/>
      <c r="K18" s="250"/>
      <c r="L18" s="169"/>
      <c r="M18" s="169"/>
      <c r="N18" s="169"/>
      <c r="O18" s="169"/>
      <c r="P18" s="169"/>
      <c r="Q18" s="169"/>
      <c r="R18" s="169"/>
      <c r="S18" s="169"/>
      <c r="T18" s="240"/>
      <c r="U18" s="237"/>
      <c r="V18" s="178"/>
      <c r="W18" s="178"/>
      <c r="X18" s="178"/>
      <c r="Y18" s="178"/>
      <c r="Z18" s="178"/>
      <c r="AA18" s="237"/>
      <c r="AB18" s="178"/>
      <c r="AC18" s="235"/>
      <c r="AD18" s="178"/>
      <c r="AE18" s="235"/>
      <c r="AF18" s="178"/>
      <c r="AG18" s="241"/>
      <c r="AH18" s="169"/>
      <c r="AI18" s="165"/>
      <c r="AJ18" s="169"/>
      <c r="AK18" s="179"/>
      <c r="AL18" s="169"/>
      <c r="AM18" s="165"/>
      <c r="AN18" s="169"/>
    </row>
    <row r="19" spans="1:40" ht="60" customHeight="1" x14ac:dyDescent="0.2">
      <c r="A19" s="238"/>
      <c r="B19" s="312" t="s">
        <v>144</v>
      </c>
      <c r="C19" s="234"/>
      <c r="D19" s="315" t="s">
        <v>468</v>
      </c>
      <c r="E19" s="169"/>
      <c r="F19" s="235"/>
      <c r="G19" s="178"/>
      <c r="H19" s="235"/>
      <c r="I19" s="178"/>
      <c r="J19" s="241"/>
      <c r="K19" s="250"/>
      <c r="L19" s="169"/>
      <c r="M19" s="169"/>
      <c r="N19" s="169"/>
      <c r="O19" s="169"/>
      <c r="P19" s="169"/>
      <c r="Q19" s="169"/>
      <c r="R19" s="169"/>
      <c r="S19" s="169"/>
      <c r="T19" s="240"/>
      <c r="U19" s="237"/>
      <c r="V19" s="178"/>
      <c r="W19" s="178"/>
      <c r="X19" s="178"/>
      <c r="Y19" s="178"/>
      <c r="Z19" s="178"/>
      <c r="AA19" s="237"/>
      <c r="AB19" s="178"/>
      <c r="AC19" s="235"/>
      <c r="AD19" s="178"/>
      <c r="AE19" s="235"/>
      <c r="AF19" s="178"/>
      <c r="AG19" s="241"/>
      <c r="AH19" s="169"/>
      <c r="AI19" s="165"/>
      <c r="AJ19" s="169"/>
      <c r="AK19" s="179"/>
      <c r="AL19" s="169"/>
      <c r="AM19" s="165"/>
      <c r="AN19" s="169"/>
    </row>
    <row r="20" spans="1:40" ht="59.25" customHeight="1" x14ac:dyDescent="0.2">
      <c r="A20" s="158" t="s">
        <v>160</v>
      </c>
      <c r="B20" s="321" t="s">
        <v>183</v>
      </c>
      <c r="C20" s="234" t="s">
        <v>184</v>
      </c>
      <c r="D20" s="312" t="s">
        <v>185</v>
      </c>
      <c r="E20" s="169" t="s">
        <v>54</v>
      </c>
      <c r="F20" s="235">
        <v>3</v>
      </c>
      <c r="G20" s="178" t="s">
        <v>280</v>
      </c>
      <c r="H20" s="235">
        <v>4</v>
      </c>
      <c r="I20" s="178" t="s">
        <v>281</v>
      </c>
      <c r="J20" s="236" t="s">
        <v>282</v>
      </c>
      <c r="K20" s="154" t="s">
        <v>186</v>
      </c>
      <c r="L20" s="219" t="s">
        <v>56</v>
      </c>
      <c r="M20" s="219">
        <v>15</v>
      </c>
      <c r="N20" s="219">
        <v>15</v>
      </c>
      <c r="O20" s="219">
        <v>15</v>
      </c>
      <c r="P20" s="219">
        <v>15</v>
      </c>
      <c r="Q20" s="219">
        <v>15</v>
      </c>
      <c r="R20" s="219">
        <v>15</v>
      </c>
      <c r="S20" s="219">
        <v>10</v>
      </c>
      <c r="T20" s="225">
        <v>100</v>
      </c>
      <c r="U20" s="237">
        <v>100</v>
      </c>
      <c r="V20" s="228" t="s">
        <v>57</v>
      </c>
      <c r="W20" s="228" t="s">
        <v>58</v>
      </c>
      <c r="X20" s="228" t="s">
        <v>59</v>
      </c>
      <c r="Y20" s="228">
        <v>100</v>
      </c>
      <c r="Z20" s="228" t="s">
        <v>60</v>
      </c>
      <c r="AA20" s="237">
        <v>100</v>
      </c>
      <c r="AB20" s="178" t="s">
        <v>61</v>
      </c>
      <c r="AC20" s="235">
        <v>2</v>
      </c>
      <c r="AD20" s="178" t="s">
        <v>498</v>
      </c>
      <c r="AE20" s="235">
        <v>4</v>
      </c>
      <c r="AF20" s="178" t="s">
        <v>281</v>
      </c>
      <c r="AG20" s="241" t="s">
        <v>284</v>
      </c>
      <c r="AH20" s="169" t="s">
        <v>62</v>
      </c>
      <c r="AI20" s="169" t="s">
        <v>187</v>
      </c>
      <c r="AJ20" s="169" t="s">
        <v>188</v>
      </c>
      <c r="AK20" s="179">
        <v>45291</v>
      </c>
      <c r="AL20" s="169" t="s">
        <v>189</v>
      </c>
      <c r="AM20" s="169" t="s">
        <v>190</v>
      </c>
      <c r="AN20" s="169" t="s">
        <v>191</v>
      </c>
    </row>
    <row r="21" spans="1:40" ht="39.950000000000003" customHeight="1" x14ac:dyDescent="0.2">
      <c r="A21" s="158"/>
      <c r="B21" s="154" t="s">
        <v>192</v>
      </c>
      <c r="C21" s="234"/>
      <c r="D21" s="312" t="s">
        <v>193</v>
      </c>
      <c r="E21" s="169"/>
      <c r="F21" s="235"/>
      <c r="G21" s="178"/>
      <c r="H21" s="235"/>
      <c r="I21" s="178"/>
      <c r="J21" s="236"/>
      <c r="K21" s="154"/>
      <c r="L21" s="220"/>
      <c r="M21" s="220"/>
      <c r="N21" s="220"/>
      <c r="O21" s="220"/>
      <c r="P21" s="220"/>
      <c r="Q21" s="220"/>
      <c r="R21" s="220"/>
      <c r="S21" s="220"/>
      <c r="T21" s="226" t="s">
        <v>563</v>
      </c>
      <c r="U21" s="237"/>
      <c r="V21" s="229"/>
      <c r="W21" s="229"/>
      <c r="X21" s="229"/>
      <c r="Y21" s="229"/>
      <c r="Z21" s="229"/>
      <c r="AA21" s="237"/>
      <c r="AB21" s="178"/>
      <c r="AC21" s="235"/>
      <c r="AD21" s="178"/>
      <c r="AE21" s="235"/>
      <c r="AF21" s="178"/>
      <c r="AG21" s="241"/>
      <c r="AH21" s="169"/>
      <c r="AI21" s="169"/>
      <c r="AJ21" s="169"/>
      <c r="AK21" s="179"/>
      <c r="AL21" s="169"/>
      <c r="AM21" s="169"/>
      <c r="AN21" s="169"/>
    </row>
    <row r="22" spans="1:40" ht="39.950000000000003" customHeight="1" x14ac:dyDescent="0.2">
      <c r="A22" s="158"/>
      <c r="B22" s="154"/>
      <c r="C22" s="234"/>
      <c r="D22" s="154" t="s">
        <v>194</v>
      </c>
      <c r="E22" s="169"/>
      <c r="F22" s="235"/>
      <c r="G22" s="178"/>
      <c r="H22" s="235"/>
      <c r="I22" s="178"/>
      <c r="J22" s="236"/>
      <c r="K22" s="154"/>
      <c r="L22" s="220"/>
      <c r="M22" s="220"/>
      <c r="N22" s="220"/>
      <c r="O22" s="220"/>
      <c r="P22" s="220"/>
      <c r="Q22" s="220"/>
      <c r="R22" s="220"/>
      <c r="S22" s="220"/>
      <c r="T22" s="226" t="s">
        <v>563</v>
      </c>
      <c r="U22" s="237"/>
      <c r="V22" s="229"/>
      <c r="W22" s="229"/>
      <c r="X22" s="229"/>
      <c r="Y22" s="229"/>
      <c r="Z22" s="229"/>
      <c r="AA22" s="237"/>
      <c r="AB22" s="178"/>
      <c r="AC22" s="235"/>
      <c r="AD22" s="178"/>
      <c r="AE22" s="235"/>
      <c r="AF22" s="178"/>
      <c r="AG22" s="241"/>
      <c r="AH22" s="169"/>
      <c r="AI22" s="169"/>
      <c r="AJ22" s="169"/>
      <c r="AK22" s="179"/>
      <c r="AL22" s="169"/>
      <c r="AM22" s="169"/>
      <c r="AN22" s="169"/>
    </row>
    <row r="23" spans="1:40" ht="39.950000000000003" customHeight="1" x14ac:dyDescent="0.2">
      <c r="A23" s="158"/>
      <c r="B23" s="154"/>
      <c r="C23" s="234"/>
      <c r="D23" s="154"/>
      <c r="E23" s="169"/>
      <c r="F23" s="235"/>
      <c r="G23" s="178"/>
      <c r="H23" s="235"/>
      <c r="I23" s="178"/>
      <c r="J23" s="236"/>
      <c r="K23" s="154"/>
      <c r="L23" s="220"/>
      <c r="M23" s="220"/>
      <c r="N23" s="220"/>
      <c r="O23" s="220"/>
      <c r="P23" s="220"/>
      <c r="Q23" s="220"/>
      <c r="R23" s="220"/>
      <c r="S23" s="220"/>
      <c r="T23" s="226"/>
      <c r="U23" s="237"/>
      <c r="V23" s="229"/>
      <c r="W23" s="229"/>
      <c r="X23" s="229"/>
      <c r="Y23" s="229"/>
      <c r="Z23" s="229"/>
      <c r="AA23" s="237"/>
      <c r="AB23" s="178"/>
      <c r="AC23" s="235"/>
      <c r="AD23" s="178"/>
      <c r="AE23" s="235"/>
      <c r="AF23" s="178"/>
      <c r="AG23" s="241"/>
      <c r="AH23" s="169"/>
      <c r="AI23" s="169"/>
      <c r="AJ23" s="169"/>
      <c r="AK23" s="179"/>
      <c r="AL23" s="169"/>
      <c r="AM23" s="169"/>
      <c r="AN23" s="169"/>
    </row>
    <row r="24" spans="1:40" ht="39.950000000000003" customHeight="1" x14ac:dyDescent="0.2">
      <c r="A24" s="158"/>
      <c r="B24" s="154"/>
      <c r="C24" s="234"/>
      <c r="D24" s="154"/>
      <c r="E24" s="169"/>
      <c r="F24" s="235"/>
      <c r="G24" s="178"/>
      <c r="H24" s="235"/>
      <c r="I24" s="178"/>
      <c r="J24" s="236"/>
      <c r="K24" s="154"/>
      <c r="L24" s="221"/>
      <c r="M24" s="221"/>
      <c r="N24" s="221"/>
      <c r="O24" s="221"/>
      <c r="P24" s="221"/>
      <c r="Q24" s="221"/>
      <c r="R24" s="221"/>
      <c r="S24" s="221"/>
      <c r="T24" s="227" t="s">
        <v>563</v>
      </c>
      <c r="U24" s="237"/>
      <c r="V24" s="230"/>
      <c r="W24" s="230"/>
      <c r="X24" s="230"/>
      <c r="Y24" s="230"/>
      <c r="Z24" s="230"/>
      <c r="AA24" s="237"/>
      <c r="AB24" s="178"/>
      <c r="AC24" s="235"/>
      <c r="AD24" s="178"/>
      <c r="AE24" s="235"/>
      <c r="AF24" s="178"/>
      <c r="AG24" s="241"/>
      <c r="AH24" s="169"/>
      <c r="AI24" s="169"/>
      <c r="AJ24" s="169"/>
      <c r="AK24" s="179"/>
      <c r="AL24" s="169"/>
      <c r="AM24" s="169"/>
      <c r="AN24" s="169"/>
    </row>
    <row r="25" spans="1:40" ht="60" customHeight="1" x14ac:dyDescent="0.2">
      <c r="A25" s="238" t="s">
        <v>195</v>
      </c>
      <c r="B25" s="312" t="s">
        <v>211</v>
      </c>
      <c r="C25" s="234" t="s">
        <v>212</v>
      </c>
      <c r="D25" s="169" t="s">
        <v>213</v>
      </c>
      <c r="E25" s="169" t="s">
        <v>54</v>
      </c>
      <c r="F25" s="235">
        <v>2</v>
      </c>
      <c r="G25" s="178" t="s">
        <v>498</v>
      </c>
      <c r="H25" s="235">
        <v>4</v>
      </c>
      <c r="I25" s="178" t="s">
        <v>281</v>
      </c>
      <c r="J25" s="241" t="s">
        <v>284</v>
      </c>
      <c r="K25" s="183" t="s">
        <v>214</v>
      </c>
      <c r="L25" s="154" t="s">
        <v>56</v>
      </c>
      <c r="M25" s="154">
        <v>15</v>
      </c>
      <c r="N25" s="154">
        <v>15</v>
      </c>
      <c r="O25" s="154">
        <v>15</v>
      </c>
      <c r="P25" s="154">
        <v>15</v>
      </c>
      <c r="Q25" s="154">
        <v>15</v>
      </c>
      <c r="R25" s="154">
        <v>15</v>
      </c>
      <c r="S25" s="154">
        <v>10</v>
      </c>
      <c r="T25" s="154">
        <v>100</v>
      </c>
      <c r="U25" s="237">
        <v>100</v>
      </c>
      <c r="V25" s="178" t="s">
        <v>57</v>
      </c>
      <c r="W25" s="178" t="s">
        <v>58</v>
      </c>
      <c r="X25" s="178" t="s">
        <v>59</v>
      </c>
      <c r="Y25" s="178">
        <v>100</v>
      </c>
      <c r="Z25" s="178" t="s">
        <v>60</v>
      </c>
      <c r="AA25" s="237">
        <v>100</v>
      </c>
      <c r="AB25" s="178" t="s">
        <v>61</v>
      </c>
      <c r="AC25" s="235">
        <v>1</v>
      </c>
      <c r="AD25" s="178" t="s">
        <v>283</v>
      </c>
      <c r="AE25" s="235">
        <v>4</v>
      </c>
      <c r="AF25" s="178" t="s">
        <v>281</v>
      </c>
      <c r="AG25" s="241" t="s">
        <v>284</v>
      </c>
      <c r="AH25" s="169" t="s">
        <v>62</v>
      </c>
      <c r="AI25" s="169" t="s">
        <v>215</v>
      </c>
      <c r="AJ25" s="169" t="s">
        <v>216</v>
      </c>
      <c r="AK25" s="179">
        <v>45291</v>
      </c>
      <c r="AL25" s="169" t="s">
        <v>217</v>
      </c>
      <c r="AM25" s="169" t="s">
        <v>218</v>
      </c>
      <c r="AN25" s="169" t="s">
        <v>216</v>
      </c>
    </row>
    <row r="26" spans="1:40" ht="60" customHeight="1" x14ac:dyDescent="0.2">
      <c r="A26" s="238"/>
      <c r="B26" s="312" t="s">
        <v>219</v>
      </c>
      <c r="C26" s="234"/>
      <c r="D26" s="169"/>
      <c r="E26" s="169"/>
      <c r="F26" s="235"/>
      <c r="G26" s="178"/>
      <c r="H26" s="235"/>
      <c r="I26" s="178"/>
      <c r="J26" s="241"/>
      <c r="K26" s="185"/>
      <c r="L26" s="154"/>
      <c r="M26" s="154"/>
      <c r="N26" s="154"/>
      <c r="O26" s="154"/>
      <c r="P26" s="154"/>
      <c r="Q26" s="154"/>
      <c r="R26" s="154"/>
      <c r="S26" s="154"/>
      <c r="T26" s="154"/>
      <c r="U26" s="237"/>
      <c r="V26" s="178"/>
      <c r="W26" s="178"/>
      <c r="X26" s="178"/>
      <c r="Y26" s="178"/>
      <c r="Z26" s="178"/>
      <c r="AA26" s="237"/>
      <c r="AB26" s="178"/>
      <c r="AC26" s="235"/>
      <c r="AD26" s="178"/>
      <c r="AE26" s="235"/>
      <c r="AF26" s="178"/>
      <c r="AG26" s="241"/>
      <c r="AH26" s="169"/>
      <c r="AI26" s="169"/>
      <c r="AJ26" s="169"/>
      <c r="AK26" s="179"/>
      <c r="AL26" s="169"/>
      <c r="AM26" s="169"/>
      <c r="AN26" s="169"/>
    </row>
    <row r="27" spans="1:40" ht="60" customHeight="1" x14ac:dyDescent="0.2">
      <c r="A27" s="238"/>
      <c r="B27" s="312" t="s">
        <v>221</v>
      </c>
      <c r="C27" s="234"/>
      <c r="D27" s="169" t="s">
        <v>220</v>
      </c>
      <c r="E27" s="169"/>
      <c r="F27" s="235"/>
      <c r="G27" s="178"/>
      <c r="H27" s="235"/>
      <c r="I27" s="178"/>
      <c r="J27" s="241"/>
      <c r="K27" s="183" t="s">
        <v>581</v>
      </c>
      <c r="L27" s="169" t="s">
        <v>56</v>
      </c>
      <c r="M27" s="169">
        <v>15</v>
      </c>
      <c r="N27" s="169">
        <v>15</v>
      </c>
      <c r="O27" s="169">
        <v>15</v>
      </c>
      <c r="P27" s="169">
        <v>15</v>
      </c>
      <c r="Q27" s="169">
        <v>15</v>
      </c>
      <c r="R27" s="169">
        <v>15</v>
      </c>
      <c r="S27" s="169">
        <v>10</v>
      </c>
      <c r="T27" s="169">
        <v>100</v>
      </c>
      <c r="U27" s="237"/>
      <c r="V27" s="178" t="s">
        <v>57</v>
      </c>
      <c r="W27" s="178" t="s">
        <v>58</v>
      </c>
      <c r="X27" s="178" t="s">
        <v>59</v>
      </c>
      <c r="Y27" s="178">
        <v>100</v>
      </c>
      <c r="Z27" s="178" t="s">
        <v>157</v>
      </c>
      <c r="AA27" s="237"/>
      <c r="AB27" s="178"/>
      <c r="AC27" s="235"/>
      <c r="AD27" s="178"/>
      <c r="AE27" s="235"/>
      <c r="AF27" s="178"/>
      <c r="AG27" s="241"/>
      <c r="AH27" s="169"/>
      <c r="AI27" s="169"/>
      <c r="AJ27" s="169"/>
      <c r="AK27" s="179"/>
      <c r="AL27" s="169"/>
      <c r="AM27" s="169"/>
      <c r="AN27" s="169"/>
    </row>
    <row r="28" spans="1:40" ht="60" customHeight="1" x14ac:dyDescent="0.2">
      <c r="A28" s="238"/>
      <c r="B28" s="312" t="s">
        <v>464</v>
      </c>
      <c r="C28" s="234"/>
      <c r="D28" s="169"/>
      <c r="E28" s="169"/>
      <c r="F28" s="235"/>
      <c r="G28" s="178"/>
      <c r="H28" s="235"/>
      <c r="I28" s="178"/>
      <c r="J28" s="241"/>
      <c r="K28" s="272"/>
      <c r="L28" s="169"/>
      <c r="M28" s="169"/>
      <c r="N28" s="169"/>
      <c r="O28" s="169"/>
      <c r="P28" s="169"/>
      <c r="Q28" s="169"/>
      <c r="R28" s="169"/>
      <c r="S28" s="169"/>
      <c r="T28" s="169"/>
      <c r="U28" s="237"/>
      <c r="V28" s="178"/>
      <c r="W28" s="178"/>
      <c r="X28" s="178"/>
      <c r="Y28" s="178"/>
      <c r="Z28" s="178"/>
      <c r="AA28" s="237"/>
      <c r="AB28" s="178"/>
      <c r="AC28" s="235"/>
      <c r="AD28" s="178"/>
      <c r="AE28" s="235"/>
      <c r="AF28" s="178"/>
      <c r="AG28" s="241"/>
      <c r="AH28" s="169"/>
      <c r="AI28" s="169"/>
      <c r="AJ28" s="169"/>
      <c r="AK28" s="179"/>
      <c r="AL28" s="169"/>
      <c r="AM28" s="169"/>
      <c r="AN28" s="169"/>
    </row>
    <row r="29" spans="1:40" ht="60" customHeight="1" x14ac:dyDescent="0.2">
      <c r="A29" s="238"/>
      <c r="B29" s="312" t="s">
        <v>222</v>
      </c>
      <c r="C29" s="234"/>
      <c r="D29" s="169"/>
      <c r="E29" s="169"/>
      <c r="F29" s="235"/>
      <c r="G29" s="178"/>
      <c r="H29" s="235"/>
      <c r="I29" s="178"/>
      <c r="J29" s="241"/>
      <c r="K29" s="184"/>
      <c r="L29" s="169"/>
      <c r="M29" s="169"/>
      <c r="N29" s="169"/>
      <c r="O29" s="169"/>
      <c r="P29" s="169"/>
      <c r="Q29" s="169"/>
      <c r="R29" s="169"/>
      <c r="S29" s="169"/>
      <c r="T29" s="169" t="s">
        <v>563</v>
      </c>
      <c r="U29" s="237"/>
      <c r="V29" s="178"/>
      <c r="W29" s="178"/>
      <c r="X29" s="178"/>
      <c r="Y29" s="178"/>
      <c r="Z29" s="178"/>
      <c r="AA29" s="237"/>
      <c r="AB29" s="178"/>
      <c r="AC29" s="235"/>
      <c r="AD29" s="178"/>
      <c r="AE29" s="235"/>
      <c r="AF29" s="178"/>
      <c r="AG29" s="241"/>
      <c r="AH29" s="169"/>
      <c r="AI29" s="169"/>
      <c r="AJ29" s="169"/>
      <c r="AK29" s="179"/>
      <c r="AL29" s="169"/>
      <c r="AM29" s="169"/>
      <c r="AN29" s="169"/>
    </row>
    <row r="30" spans="1:40" ht="60" customHeight="1" thickBot="1" x14ac:dyDescent="0.25">
      <c r="A30" s="238"/>
      <c r="B30" s="312" t="s">
        <v>223</v>
      </c>
      <c r="C30" s="234"/>
      <c r="D30" s="169"/>
      <c r="E30" s="169"/>
      <c r="F30" s="235"/>
      <c r="G30" s="178"/>
      <c r="H30" s="235"/>
      <c r="I30" s="178"/>
      <c r="J30" s="241"/>
      <c r="K30" s="185"/>
      <c r="L30" s="169"/>
      <c r="M30" s="169"/>
      <c r="N30" s="169"/>
      <c r="O30" s="169"/>
      <c r="P30" s="169"/>
      <c r="Q30" s="169"/>
      <c r="R30" s="169"/>
      <c r="S30" s="169"/>
      <c r="T30" s="169" t="s">
        <v>563</v>
      </c>
      <c r="U30" s="237"/>
      <c r="V30" s="178"/>
      <c r="W30" s="178"/>
      <c r="X30" s="178"/>
      <c r="Y30" s="178"/>
      <c r="Z30" s="178"/>
      <c r="AA30" s="237"/>
      <c r="AB30" s="178"/>
      <c r="AC30" s="235"/>
      <c r="AD30" s="178"/>
      <c r="AE30" s="235"/>
      <c r="AF30" s="178"/>
      <c r="AG30" s="241"/>
      <c r="AH30" s="169"/>
      <c r="AI30" s="169"/>
      <c r="AJ30" s="169"/>
      <c r="AK30" s="179"/>
      <c r="AL30" s="169"/>
      <c r="AM30" s="169"/>
      <c r="AN30" s="169"/>
    </row>
    <row r="31" spans="1:40" ht="180" customHeight="1" x14ac:dyDescent="0.2">
      <c r="A31" s="251" t="s">
        <v>224</v>
      </c>
      <c r="B31" s="3" t="s">
        <v>583</v>
      </c>
      <c r="C31" s="254" t="s">
        <v>585</v>
      </c>
      <c r="D31" s="277" t="s">
        <v>586</v>
      </c>
      <c r="E31" s="219" t="s">
        <v>54</v>
      </c>
      <c r="F31" s="225">
        <v>2</v>
      </c>
      <c r="G31" s="228" t="s">
        <v>498</v>
      </c>
      <c r="H31" s="225">
        <v>5</v>
      </c>
      <c r="I31" s="228" t="s">
        <v>299</v>
      </c>
      <c r="J31" s="231" t="s">
        <v>282</v>
      </c>
      <c r="K31" s="4" t="s">
        <v>589</v>
      </c>
      <c r="L31" s="315" t="s">
        <v>56</v>
      </c>
      <c r="M31" s="315">
        <v>15</v>
      </c>
      <c r="N31" s="315">
        <v>15</v>
      </c>
      <c r="O31" s="315">
        <v>15</v>
      </c>
      <c r="P31" s="315">
        <v>15</v>
      </c>
      <c r="Q31" s="315">
        <v>15</v>
      </c>
      <c r="R31" s="315">
        <v>15</v>
      </c>
      <c r="S31" s="315">
        <v>10</v>
      </c>
      <c r="T31" s="335">
        <v>100</v>
      </c>
      <c r="U31" s="325">
        <v>100</v>
      </c>
      <c r="V31" s="323" t="s">
        <v>57</v>
      </c>
      <c r="W31" s="323" t="s">
        <v>58</v>
      </c>
      <c r="X31" s="323" t="s">
        <v>59</v>
      </c>
      <c r="Y31" s="323">
        <v>100</v>
      </c>
      <c r="Z31" s="317" t="s">
        <v>60</v>
      </c>
      <c r="AA31" s="222">
        <v>100</v>
      </c>
      <c r="AB31" s="222" t="s">
        <v>61</v>
      </c>
      <c r="AC31" s="222">
        <v>1</v>
      </c>
      <c r="AD31" s="222" t="s">
        <v>283</v>
      </c>
      <c r="AE31" s="225">
        <v>5</v>
      </c>
      <c r="AF31" s="228" t="s">
        <v>299</v>
      </c>
      <c r="AG31" s="231" t="s">
        <v>282</v>
      </c>
      <c r="AH31" s="219" t="s">
        <v>62</v>
      </c>
      <c r="AI31" s="257" t="s">
        <v>592</v>
      </c>
      <c r="AJ31" s="257" t="s">
        <v>593</v>
      </c>
      <c r="AK31" s="259">
        <v>45291</v>
      </c>
      <c r="AL31" s="257" t="s">
        <v>594</v>
      </c>
      <c r="AM31" s="219" t="s">
        <v>244</v>
      </c>
      <c r="AN31" s="219" t="s">
        <v>599</v>
      </c>
    </row>
    <row r="32" spans="1:40" ht="180" customHeight="1" x14ac:dyDescent="0.2">
      <c r="A32" s="252"/>
      <c r="B32" s="5" t="s">
        <v>142</v>
      </c>
      <c r="C32" s="255"/>
      <c r="D32" s="221"/>
      <c r="E32" s="220"/>
      <c r="F32" s="226"/>
      <c r="G32" s="229"/>
      <c r="H32" s="226"/>
      <c r="I32" s="229"/>
      <c r="J32" s="232"/>
      <c r="K32" s="337" t="s">
        <v>590</v>
      </c>
      <c r="L32" s="315" t="s">
        <v>56</v>
      </c>
      <c r="M32" s="315">
        <v>15</v>
      </c>
      <c r="N32" s="315">
        <v>15</v>
      </c>
      <c r="O32" s="315">
        <v>15</v>
      </c>
      <c r="P32" s="315">
        <v>15</v>
      </c>
      <c r="Q32" s="315">
        <v>15</v>
      </c>
      <c r="R32" s="315">
        <v>15</v>
      </c>
      <c r="S32" s="315">
        <v>10</v>
      </c>
      <c r="T32" s="335">
        <v>100</v>
      </c>
      <c r="U32" s="325">
        <v>100</v>
      </c>
      <c r="V32" s="323" t="s">
        <v>57</v>
      </c>
      <c r="W32" s="323" t="s">
        <v>58</v>
      </c>
      <c r="X32" s="323" t="s">
        <v>59</v>
      </c>
      <c r="Y32" s="323">
        <v>100</v>
      </c>
      <c r="Z32" s="317" t="s">
        <v>60</v>
      </c>
      <c r="AA32" s="223"/>
      <c r="AB32" s="223"/>
      <c r="AC32" s="223"/>
      <c r="AD32" s="223"/>
      <c r="AE32" s="226"/>
      <c r="AF32" s="229"/>
      <c r="AG32" s="232"/>
      <c r="AH32" s="220"/>
      <c r="AI32" s="258"/>
      <c r="AJ32" s="258"/>
      <c r="AK32" s="260"/>
      <c r="AL32" s="258"/>
      <c r="AM32" s="220"/>
      <c r="AN32" s="220"/>
    </row>
    <row r="33" spans="1:40" ht="110.1" customHeight="1" x14ac:dyDescent="0.2">
      <c r="A33" s="252"/>
      <c r="B33" s="247" t="s">
        <v>584</v>
      </c>
      <c r="C33" s="255"/>
      <c r="D33" s="315" t="s">
        <v>587</v>
      </c>
      <c r="E33" s="220"/>
      <c r="F33" s="226"/>
      <c r="G33" s="229"/>
      <c r="H33" s="226"/>
      <c r="I33" s="229"/>
      <c r="J33" s="232"/>
      <c r="K33" s="219" t="s">
        <v>591</v>
      </c>
      <c r="L33" s="219" t="s">
        <v>56</v>
      </c>
      <c r="M33" s="219">
        <v>15</v>
      </c>
      <c r="N33" s="219">
        <v>15</v>
      </c>
      <c r="O33" s="219">
        <v>15</v>
      </c>
      <c r="P33" s="219">
        <v>15</v>
      </c>
      <c r="Q33" s="219">
        <v>15</v>
      </c>
      <c r="R33" s="219">
        <v>15</v>
      </c>
      <c r="S33" s="219">
        <v>10</v>
      </c>
      <c r="T33" s="219">
        <v>100</v>
      </c>
      <c r="U33" s="219">
        <v>100</v>
      </c>
      <c r="V33" s="219" t="s">
        <v>57</v>
      </c>
      <c r="W33" s="219" t="s">
        <v>58</v>
      </c>
      <c r="X33" s="219" t="s">
        <v>59</v>
      </c>
      <c r="Y33" s="219">
        <v>100</v>
      </c>
      <c r="Z33" s="219" t="s">
        <v>60</v>
      </c>
      <c r="AA33" s="223"/>
      <c r="AB33" s="223"/>
      <c r="AC33" s="223"/>
      <c r="AD33" s="223"/>
      <c r="AE33" s="226"/>
      <c r="AF33" s="229"/>
      <c r="AG33" s="232"/>
      <c r="AH33" s="220"/>
      <c r="AI33" s="6" t="s">
        <v>595</v>
      </c>
      <c r="AJ33" s="261" t="s">
        <v>596</v>
      </c>
      <c r="AK33" s="262">
        <v>45291</v>
      </c>
      <c r="AL33" s="261" t="s">
        <v>597</v>
      </c>
      <c r="AM33" s="220"/>
      <c r="AN33" s="220"/>
    </row>
    <row r="34" spans="1:40" ht="110.1" customHeight="1" thickBot="1" x14ac:dyDescent="0.25">
      <c r="A34" s="253"/>
      <c r="B34" s="248"/>
      <c r="C34" s="256"/>
      <c r="D34" s="1" t="s">
        <v>588</v>
      </c>
      <c r="E34" s="221"/>
      <c r="F34" s="227"/>
      <c r="G34" s="230"/>
      <c r="H34" s="227"/>
      <c r="I34" s="230"/>
      <c r="J34" s="233"/>
      <c r="K34" s="220"/>
      <c r="L34" s="221"/>
      <c r="M34" s="221"/>
      <c r="N34" s="221"/>
      <c r="O34" s="221"/>
      <c r="P34" s="221"/>
      <c r="Q34" s="221"/>
      <c r="R34" s="221"/>
      <c r="S34" s="221"/>
      <c r="T34" s="221"/>
      <c r="U34" s="221"/>
      <c r="V34" s="221"/>
      <c r="W34" s="221"/>
      <c r="X34" s="221"/>
      <c r="Y34" s="221"/>
      <c r="Z34" s="221"/>
      <c r="AA34" s="224"/>
      <c r="AB34" s="224"/>
      <c r="AC34" s="224"/>
      <c r="AD34" s="224"/>
      <c r="AE34" s="227"/>
      <c r="AF34" s="230"/>
      <c r="AG34" s="233"/>
      <c r="AH34" s="221"/>
      <c r="AI34" s="7" t="s">
        <v>598</v>
      </c>
      <c r="AJ34" s="258"/>
      <c r="AK34" s="260"/>
      <c r="AL34" s="258"/>
      <c r="AM34" s="221"/>
      <c r="AN34" s="221"/>
    </row>
    <row r="35" spans="1:40" ht="261.75" customHeight="1" x14ac:dyDescent="0.2">
      <c r="A35" s="8" t="s">
        <v>246</v>
      </c>
      <c r="B35" s="3" t="s">
        <v>606</v>
      </c>
      <c r="C35" s="9" t="s">
        <v>608</v>
      </c>
      <c r="D35" s="336" t="s">
        <v>607</v>
      </c>
      <c r="E35" s="320" t="s">
        <v>54</v>
      </c>
      <c r="F35" s="318">
        <v>1</v>
      </c>
      <c r="G35" s="317" t="s">
        <v>283</v>
      </c>
      <c r="H35" s="318">
        <v>5</v>
      </c>
      <c r="I35" s="317" t="s">
        <v>299</v>
      </c>
      <c r="J35" s="324" t="s">
        <v>282</v>
      </c>
      <c r="K35" s="4" t="s">
        <v>663</v>
      </c>
      <c r="L35" s="320" t="s">
        <v>56</v>
      </c>
      <c r="M35" s="320">
        <v>15</v>
      </c>
      <c r="N35" s="320">
        <v>15</v>
      </c>
      <c r="O35" s="320">
        <v>15</v>
      </c>
      <c r="P35" s="320">
        <v>15</v>
      </c>
      <c r="Q35" s="320">
        <v>15</v>
      </c>
      <c r="R35" s="320">
        <v>15</v>
      </c>
      <c r="S35" s="320">
        <v>10</v>
      </c>
      <c r="T35" s="310">
        <v>100</v>
      </c>
      <c r="U35" s="316">
        <v>100</v>
      </c>
      <c r="V35" s="317" t="s">
        <v>57</v>
      </c>
      <c r="W35" s="317" t="s">
        <v>58</v>
      </c>
      <c r="X35" s="317" t="s">
        <v>59</v>
      </c>
      <c r="Y35" s="317">
        <v>100</v>
      </c>
      <c r="Z35" s="317" t="s">
        <v>60</v>
      </c>
      <c r="AA35" s="325">
        <v>100</v>
      </c>
      <c r="AB35" s="323" t="s">
        <v>61</v>
      </c>
      <c r="AC35" s="318">
        <v>1</v>
      </c>
      <c r="AD35" s="323" t="s">
        <v>283</v>
      </c>
      <c r="AE35" s="318">
        <v>5</v>
      </c>
      <c r="AF35" s="323" t="s">
        <v>299</v>
      </c>
      <c r="AG35" s="324" t="s">
        <v>282</v>
      </c>
      <c r="AH35" s="320" t="s">
        <v>62</v>
      </c>
      <c r="AI35" s="40" t="s">
        <v>664</v>
      </c>
      <c r="AJ35" s="87" t="s">
        <v>609</v>
      </c>
      <c r="AK35" s="97">
        <v>45291</v>
      </c>
      <c r="AL35" s="86" t="s">
        <v>671</v>
      </c>
      <c r="AM35" s="315" t="s">
        <v>250</v>
      </c>
      <c r="AN35" s="315" t="s">
        <v>249</v>
      </c>
    </row>
    <row r="36" spans="1:40" ht="35.1" customHeight="1" x14ac:dyDescent="0.2">
      <c r="A36" s="158" t="s">
        <v>251</v>
      </c>
      <c r="B36" s="312" t="s">
        <v>263</v>
      </c>
      <c r="C36" s="234" t="s">
        <v>613</v>
      </c>
      <c r="D36" s="315" t="s">
        <v>264</v>
      </c>
      <c r="E36" s="169" t="s">
        <v>54</v>
      </c>
      <c r="F36" s="235">
        <v>2</v>
      </c>
      <c r="G36" s="178" t="s">
        <v>498</v>
      </c>
      <c r="H36" s="235">
        <v>4</v>
      </c>
      <c r="I36" s="178" t="s">
        <v>281</v>
      </c>
      <c r="J36" s="241" t="s">
        <v>284</v>
      </c>
      <c r="K36" s="154" t="s">
        <v>610</v>
      </c>
      <c r="L36" s="169" t="s">
        <v>56</v>
      </c>
      <c r="M36" s="169">
        <v>15</v>
      </c>
      <c r="N36" s="169">
        <v>15</v>
      </c>
      <c r="O36" s="169">
        <v>15</v>
      </c>
      <c r="P36" s="169">
        <v>15</v>
      </c>
      <c r="Q36" s="169">
        <v>15</v>
      </c>
      <c r="R36" s="169">
        <v>15</v>
      </c>
      <c r="S36" s="169">
        <v>10</v>
      </c>
      <c r="T36" s="240">
        <v>100</v>
      </c>
      <c r="U36" s="237">
        <v>100</v>
      </c>
      <c r="V36" s="178" t="s">
        <v>57</v>
      </c>
      <c r="W36" s="178" t="s">
        <v>58</v>
      </c>
      <c r="X36" s="178" t="s">
        <v>59</v>
      </c>
      <c r="Y36" s="178">
        <v>100</v>
      </c>
      <c r="Z36" s="178" t="s">
        <v>60</v>
      </c>
      <c r="AA36" s="237">
        <v>100</v>
      </c>
      <c r="AB36" s="178" t="s">
        <v>61</v>
      </c>
      <c r="AC36" s="235">
        <v>1</v>
      </c>
      <c r="AD36" s="178" t="s">
        <v>283</v>
      </c>
      <c r="AE36" s="235">
        <v>4</v>
      </c>
      <c r="AF36" s="178" t="s">
        <v>281</v>
      </c>
      <c r="AG36" s="241" t="s">
        <v>284</v>
      </c>
      <c r="AH36" s="169" t="s">
        <v>62</v>
      </c>
      <c r="AI36" s="169" t="s">
        <v>611</v>
      </c>
      <c r="AJ36" s="169" t="s">
        <v>257</v>
      </c>
      <c r="AK36" s="179">
        <v>45291</v>
      </c>
      <c r="AL36" s="169" t="s">
        <v>612</v>
      </c>
      <c r="AM36" s="169" t="s">
        <v>265</v>
      </c>
      <c r="AN36" s="169" t="s">
        <v>399</v>
      </c>
    </row>
    <row r="37" spans="1:40" ht="35.1" customHeight="1" x14ac:dyDescent="0.2">
      <c r="A37" s="158"/>
      <c r="B37" s="312" t="s">
        <v>266</v>
      </c>
      <c r="C37" s="234"/>
      <c r="D37" s="315" t="s">
        <v>267</v>
      </c>
      <c r="E37" s="169"/>
      <c r="F37" s="235"/>
      <c r="G37" s="178"/>
      <c r="H37" s="235"/>
      <c r="I37" s="178"/>
      <c r="J37" s="241"/>
      <c r="K37" s="154"/>
      <c r="L37" s="169"/>
      <c r="M37" s="169"/>
      <c r="N37" s="169"/>
      <c r="O37" s="169"/>
      <c r="P37" s="169"/>
      <c r="Q37" s="169"/>
      <c r="R37" s="169"/>
      <c r="S37" s="169"/>
      <c r="T37" s="240"/>
      <c r="U37" s="237"/>
      <c r="V37" s="178"/>
      <c r="W37" s="178"/>
      <c r="X37" s="178"/>
      <c r="Y37" s="178"/>
      <c r="Z37" s="178"/>
      <c r="AA37" s="237"/>
      <c r="AB37" s="178"/>
      <c r="AC37" s="235"/>
      <c r="AD37" s="178"/>
      <c r="AE37" s="235"/>
      <c r="AF37" s="178"/>
      <c r="AG37" s="241"/>
      <c r="AH37" s="169"/>
      <c r="AI37" s="169"/>
      <c r="AJ37" s="169"/>
      <c r="AK37" s="179"/>
      <c r="AL37" s="169"/>
      <c r="AM37" s="169"/>
      <c r="AN37" s="169"/>
    </row>
    <row r="38" spans="1:40" ht="35.1" customHeight="1" x14ac:dyDescent="0.2">
      <c r="A38" s="158"/>
      <c r="B38" s="312" t="s">
        <v>268</v>
      </c>
      <c r="C38" s="234"/>
      <c r="D38" s="315" t="s">
        <v>269</v>
      </c>
      <c r="E38" s="169"/>
      <c r="F38" s="235"/>
      <c r="G38" s="178"/>
      <c r="H38" s="235"/>
      <c r="I38" s="178"/>
      <c r="J38" s="241"/>
      <c r="K38" s="154"/>
      <c r="L38" s="169"/>
      <c r="M38" s="169"/>
      <c r="N38" s="169"/>
      <c r="O38" s="169"/>
      <c r="P38" s="169"/>
      <c r="Q38" s="169"/>
      <c r="R38" s="169"/>
      <c r="S38" s="169"/>
      <c r="T38" s="240"/>
      <c r="U38" s="237"/>
      <c r="V38" s="178"/>
      <c r="W38" s="178"/>
      <c r="X38" s="178"/>
      <c r="Y38" s="178"/>
      <c r="Z38" s="178"/>
      <c r="AA38" s="237"/>
      <c r="AB38" s="178"/>
      <c r="AC38" s="235"/>
      <c r="AD38" s="178"/>
      <c r="AE38" s="235"/>
      <c r="AF38" s="178"/>
      <c r="AG38" s="241"/>
      <c r="AH38" s="169"/>
      <c r="AI38" s="169"/>
      <c r="AJ38" s="169"/>
      <c r="AK38" s="179"/>
      <c r="AL38" s="169"/>
      <c r="AM38" s="169"/>
      <c r="AN38" s="169"/>
    </row>
    <row r="39" spans="1:40" ht="35.1" customHeight="1" x14ac:dyDescent="0.2">
      <c r="A39" s="158"/>
      <c r="B39" s="312" t="s">
        <v>614</v>
      </c>
      <c r="C39" s="234"/>
      <c r="D39" s="315"/>
      <c r="E39" s="169"/>
      <c r="F39" s="235"/>
      <c r="G39" s="178"/>
      <c r="H39" s="235"/>
      <c r="I39" s="178"/>
      <c r="J39" s="241"/>
      <c r="K39" s="154"/>
      <c r="L39" s="169"/>
      <c r="M39" s="169"/>
      <c r="N39" s="169"/>
      <c r="O39" s="169"/>
      <c r="P39" s="169"/>
      <c r="Q39" s="169"/>
      <c r="R39" s="169"/>
      <c r="S39" s="169"/>
      <c r="T39" s="240"/>
      <c r="U39" s="237"/>
      <c r="V39" s="178"/>
      <c r="W39" s="178"/>
      <c r="X39" s="178"/>
      <c r="Y39" s="178"/>
      <c r="Z39" s="178"/>
      <c r="AA39" s="237"/>
      <c r="AB39" s="178"/>
      <c r="AC39" s="235"/>
      <c r="AD39" s="178"/>
      <c r="AE39" s="235"/>
      <c r="AF39" s="178"/>
      <c r="AG39" s="241"/>
      <c r="AH39" s="169"/>
      <c r="AI39" s="169"/>
      <c r="AJ39" s="169"/>
      <c r="AK39" s="179"/>
      <c r="AL39" s="169"/>
      <c r="AM39" s="169"/>
      <c r="AN39" s="169"/>
    </row>
    <row r="40" spans="1:40" ht="35.1" customHeight="1" x14ac:dyDescent="0.2">
      <c r="A40" s="158"/>
      <c r="B40" s="154" t="s">
        <v>270</v>
      </c>
      <c r="C40" s="234"/>
      <c r="D40" s="167" t="s">
        <v>672</v>
      </c>
      <c r="E40" s="169"/>
      <c r="F40" s="235"/>
      <c r="G40" s="178"/>
      <c r="H40" s="235"/>
      <c r="I40" s="178"/>
      <c r="J40" s="241"/>
      <c r="K40" s="154"/>
      <c r="L40" s="169"/>
      <c r="M40" s="169"/>
      <c r="N40" s="169"/>
      <c r="O40" s="169"/>
      <c r="P40" s="169"/>
      <c r="Q40" s="169"/>
      <c r="R40" s="169"/>
      <c r="S40" s="169"/>
      <c r="T40" s="240"/>
      <c r="U40" s="237"/>
      <c r="V40" s="178"/>
      <c r="W40" s="178"/>
      <c r="X40" s="178"/>
      <c r="Y40" s="178"/>
      <c r="Z40" s="178"/>
      <c r="AA40" s="237"/>
      <c r="AB40" s="178"/>
      <c r="AC40" s="235"/>
      <c r="AD40" s="178"/>
      <c r="AE40" s="235"/>
      <c r="AF40" s="178"/>
      <c r="AG40" s="241"/>
      <c r="AH40" s="169"/>
      <c r="AI40" s="169"/>
      <c r="AJ40" s="169"/>
      <c r="AK40" s="179"/>
      <c r="AL40" s="169"/>
      <c r="AM40" s="169"/>
      <c r="AN40" s="169"/>
    </row>
    <row r="41" spans="1:40" ht="35.1" customHeight="1" x14ac:dyDescent="0.2">
      <c r="A41" s="158"/>
      <c r="B41" s="154"/>
      <c r="C41" s="234"/>
      <c r="D41" s="167"/>
      <c r="E41" s="169"/>
      <c r="F41" s="235"/>
      <c r="G41" s="178"/>
      <c r="H41" s="235"/>
      <c r="I41" s="178"/>
      <c r="J41" s="241"/>
      <c r="K41" s="154"/>
      <c r="L41" s="169"/>
      <c r="M41" s="169"/>
      <c r="N41" s="169"/>
      <c r="O41" s="169"/>
      <c r="P41" s="169"/>
      <c r="Q41" s="169"/>
      <c r="R41" s="169"/>
      <c r="S41" s="169"/>
      <c r="T41" s="240"/>
      <c r="U41" s="237"/>
      <c r="V41" s="178"/>
      <c r="W41" s="178"/>
      <c r="X41" s="178"/>
      <c r="Y41" s="178"/>
      <c r="Z41" s="178"/>
      <c r="AA41" s="237"/>
      <c r="AB41" s="178"/>
      <c r="AC41" s="235"/>
      <c r="AD41" s="178"/>
      <c r="AE41" s="235"/>
      <c r="AF41" s="178"/>
      <c r="AG41" s="241"/>
      <c r="AH41" s="169"/>
      <c r="AI41" s="169"/>
      <c r="AJ41" s="169"/>
      <c r="AK41" s="179"/>
      <c r="AL41" s="169"/>
      <c r="AM41" s="169"/>
      <c r="AN41" s="169"/>
    </row>
    <row r="42" spans="1:40" ht="39.950000000000003" customHeight="1" x14ac:dyDescent="0.2">
      <c r="A42" s="238" t="s">
        <v>271</v>
      </c>
      <c r="B42" s="154" t="s">
        <v>272</v>
      </c>
      <c r="C42" s="234" t="s">
        <v>273</v>
      </c>
      <c r="D42" s="315" t="s">
        <v>274</v>
      </c>
      <c r="E42" s="169" t="s">
        <v>54</v>
      </c>
      <c r="F42" s="235">
        <v>3</v>
      </c>
      <c r="G42" s="178" t="s">
        <v>280</v>
      </c>
      <c r="H42" s="235">
        <v>4</v>
      </c>
      <c r="I42" s="178" t="s">
        <v>281</v>
      </c>
      <c r="J42" s="236" t="s">
        <v>282</v>
      </c>
      <c r="K42" s="154" t="s">
        <v>275</v>
      </c>
      <c r="L42" s="169" t="s">
        <v>56</v>
      </c>
      <c r="M42" s="169">
        <v>15</v>
      </c>
      <c r="N42" s="169">
        <v>15</v>
      </c>
      <c r="O42" s="169">
        <v>15</v>
      </c>
      <c r="P42" s="169">
        <v>15</v>
      </c>
      <c r="Q42" s="169">
        <v>15</v>
      </c>
      <c r="R42" s="169">
        <v>15</v>
      </c>
      <c r="S42" s="169">
        <v>10</v>
      </c>
      <c r="T42" s="169">
        <v>100</v>
      </c>
      <c r="U42" s="237">
        <v>100</v>
      </c>
      <c r="V42" s="178" t="s">
        <v>57</v>
      </c>
      <c r="W42" s="178" t="s">
        <v>58</v>
      </c>
      <c r="X42" s="178" t="s">
        <v>59</v>
      </c>
      <c r="Y42" s="178">
        <v>100</v>
      </c>
      <c r="Z42" s="178" t="s">
        <v>60</v>
      </c>
      <c r="AA42" s="237">
        <v>100</v>
      </c>
      <c r="AB42" s="178" t="s">
        <v>61</v>
      </c>
      <c r="AC42" s="235">
        <v>1</v>
      </c>
      <c r="AD42" s="178" t="s">
        <v>283</v>
      </c>
      <c r="AE42" s="235">
        <v>4</v>
      </c>
      <c r="AF42" s="178" t="s">
        <v>281</v>
      </c>
      <c r="AG42" s="241" t="s">
        <v>284</v>
      </c>
      <c r="AH42" s="169" t="s">
        <v>62</v>
      </c>
      <c r="AI42" s="169" t="s">
        <v>276</v>
      </c>
      <c r="AJ42" s="169" t="s">
        <v>277</v>
      </c>
      <c r="AK42" s="179">
        <v>45290</v>
      </c>
      <c r="AL42" s="169" t="s">
        <v>535</v>
      </c>
      <c r="AM42" s="169" t="s">
        <v>265</v>
      </c>
      <c r="AN42" s="169" t="s">
        <v>277</v>
      </c>
    </row>
    <row r="43" spans="1:40" ht="39.950000000000003" customHeight="1" x14ac:dyDescent="0.2">
      <c r="A43" s="238"/>
      <c r="B43" s="154"/>
      <c r="C43" s="234"/>
      <c r="D43" s="315" t="s">
        <v>278</v>
      </c>
      <c r="E43" s="169"/>
      <c r="F43" s="235"/>
      <c r="G43" s="178"/>
      <c r="H43" s="235"/>
      <c r="I43" s="178"/>
      <c r="J43" s="236"/>
      <c r="K43" s="154"/>
      <c r="L43" s="169"/>
      <c r="M43" s="169"/>
      <c r="N43" s="169"/>
      <c r="O43" s="169"/>
      <c r="P43" s="169"/>
      <c r="Q43" s="169"/>
      <c r="R43" s="169"/>
      <c r="S43" s="169"/>
      <c r="T43" s="169" t="s">
        <v>563</v>
      </c>
      <c r="U43" s="237"/>
      <c r="V43" s="178"/>
      <c r="W43" s="178"/>
      <c r="X43" s="178"/>
      <c r="Y43" s="178"/>
      <c r="Z43" s="178"/>
      <c r="AA43" s="237"/>
      <c r="AB43" s="178"/>
      <c r="AC43" s="235"/>
      <c r="AD43" s="178"/>
      <c r="AE43" s="235"/>
      <c r="AF43" s="178"/>
      <c r="AG43" s="241"/>
      <c r="AH43" s="169"/>
      <c r="AI43" s="169"/>
      <c r="AJ43" s="169"/>
      <c r="AK43" s="179"/>
      <c r="AL43" s="169"/>
      <c r="AM43" s="169"/>
      <c r="AN43" s="169"/>
    </row>
    <row r="44" spans="1:40" ht="39.950000000000003" customHeight="1" x14ac:dyDescent="0.2">
      <c r="A44" s="238"/>
      <c r="B44" s="154"/>
      <c r="C44" s="234"/>
      <c r="D44" s="315" t="s">
        <v>279</v>
      </c>
      <c r="E44" s="169"/>
      <c r="F44" s="235"/>
      <c r="G44" s="178"/>
      <c r="H44" s="235"/>
      <c r="I44" s="178"/>
      <c r="J44" s="236"/>
      <c r="K44" s="154"/>
      <c r="L44" s="169"/>
      <c r="M44" s="169"/>
      <c r="N44" s="169"/>
      <c r="O44" s="169"/>
      <c r="P44" s="169"/>
      <c r="Q44" s="169"/>
      <c r="R44" s="169"/>
      <c r="S44" s="169"/>
      <c r="T44" s="169" t="s">
        <v>563</v>
      </c>
      <c r="U44" s="237"/>
      <c r="V44" s="178"/>
      <c r="W44" s="178"/>
      <c r="X44" s="178"/>
      <c r="Y44" s="178"/>
      <c r="Z44" s="178"/>
      <c r="AA44" s="237"/>
      <c r="AB44" s="178"/>
      <c r="AC44" s="235"/>
      <c r="AD44" s="178"/>
      <c r="AE44" s="235"/>
      <c r="AF44" s="178"/>
      <c r="AG44" s="241"/>
      <c r="AH44" s="169"/>
      <c r="AI44" s="169"/>
      <c r="AJ44" s="169"/>
      <c r="AK44" s="179"/>
      <c r="AL44" s="169"/>
      <c r="AM44" s="169"/>
      <c r="AN44" s="169"/>
    </row>
    <row r="45" spans="1:40" ht="150" customHeight="1" x14ac:dyDescent="0.2">
      <c r="A45" s="158" t="s">
        <v>295</v>
      </c>
      <c r="B45" s="312" t="s">
        <v>296</v>
      </c>
      <c r="C45" s="234" t="s">
        <v>297</v>
      </c>
      <c r="D45" s="169" t="s">
        <v>298</v>
      </c>
      <c r="E45" s="169" t="s">
        <v>54</v>
      </c>
      <c r="F45" s="235">
        <v>1</v>
      </c>
      <c r="G45" s="178" t="s">
        <v>283</v>
      </c>
      <c r="H45" s="235">
        <v>5</v>
      </c>
      <c r="I45" s="178" t="s">
        <v>299</v>
      </c>
      <c r="J45" s="236" t="s">
        <v>282</v>
      </c>
      <c r="K45" s="10" t="s">
        <v>582</v>
      </c>
      <c r="L45" s="320" t="s">
        <v>56</v>
      </c>
      <c r="M45" s="320">
        <v>15</v>
      </c>
      <c r="N45" s="320">
        <v>15</v>
      </c>
      <c r="O45" s="320">
        <v>15</v>
      </c>
      <c r="P45" s="320">
        <v>15</v>
      </c>
      <c r="Q45" s="320">
        <v>15</v>
      </c>
      <c r="R45" s="320">
        <v>15</v>
      </c>
      <c r="S45" s="320">
        <v>10</v>
      </c>
      <c r="T45" s="310">
        <v>100</v>
      </c>
      <c r="U45" s="237">
        <v>100</v>
      </c>
      <c r="V45" s="317" t="s">
        <v>57</v>
      </c>
      <c r="W45" s="317" t="s">
        <v>58</v>
      </c>
      <c r="X45" s="317" t="s">
        <v>59</v>
      </c>
      <c r="Y45" s="317">
        <v>100</v>
      </c>
      <c r="Z45" s="317" t="s">
        <v>157</v>
      </c>
      <c r="AA45" s="237">
        <v>100</v>
      </c>
      <c r="AB45" s="237" t="s">
        <v>61</v>
      </c>
      <c r="AC45" s="263">
        <v>1</v>
      </c>
      <c r="AD45" s="237" t="s">
        <v>283</v>
      </c>
      <c r="AE45" s="263">
        <v>5</v>
      </c>
      <c r="AF45" s="237" t="s">
        <v>299</v>
      </c>
      <c r="AG45" s="236" t="s">
        <v>282</v>
      </c>
      <c r="AH45" s="169" t="s">
        <v>62</v>
      </c>
      <c r="AI45" s="169" t="s">
        <v>300</v>
      </c>
      <c r="AJ45" s="169" t="s">
        <v>301</v>
      </c>
      <c r="AK45" s="179">
        <v>45291</v>
      </c>
      <c r="AL45" s="169" t="s">
        <v>302</v>
      </c>
      <c r="AM45" s="169" t="s">
        <v>303</v>
      </c>
      <c r="AN45" s="169" t="s">
        <v>304</v>
      </c>
    </row>
    <row r="46" spans="1:40" ht="150" customHeight="1" x14ac:dyDescent="0.2">
      <c r="A46" s="158"/>
      <c r="B46" s="312" t="s">
        <v>464</v>
      </c>
      <c r="C46" s="234"/>
      <c r="D46" s="169"/>
      <c r="E46" s="169"/>
      <c r="F46" s="235"/>
      <c r="G46" s="178"/>
      <c r="H46" s="235"/>
      <c r="I46" s="178"/>
      <c r="J46" s="236"/>
      <c r="K46" s="10" t="s">
        <v>305</v>
      </c>
      <c r="L46" s="320" t="s">
        <v>56</v>
      </c>
      <c r="M46" s="320">
        <v>15</v>
      </c>
      <c r="N46" s="320">
        <v>15</v>
      </c>
      <c r="O46" s="320">
        <v>15</v>
      </c>
      <c r="P46" s="320">
        <v>15</v>
      </c>
      <c r="Q46" s="320">
        <v>15</v>
      </c>
      <c r="R46" s="320">
        <v>15</v>
      </c>
      <c r="S46" s="320">
        <v>10</v>
      </c>
      <c r="T46" s="310">
        <v>100</v>
      </c>
      <c r="U46" s="237"/>
      <c r="V46" s="317" t="s">
        <v>57</v>
      </c>
      <c r="W46" s="317" t="s">
        <v>58</v>
      </c>
      <c r="X46" s="317" t="s">
        <v>59</v>
      </c>
      <c r="Y46" s="317">
        <v>100</v>
      </c>
      <c r="Z46" s="317" t="s">
        <v>157</v>
      </c>
      <c r="AA46" s="237"/>
      <c r="AB46" s="237"/>
      <c r="AC46" s="263"/>
      <c r="AD46" s="237"/>
      <c r="AE46" s="263"/>
      <c r="AF46" s="237"/>
      <c r="AG46" s="236"/>
      <c r="AH46" s="169"/>
      <c r="AI46" s="169"/>
      <c r="AJ46" s="169"/>
      <c r="AK46" s="179"/>
      <c r="AL46" s="169"/>
      <c r="AM46" s="169"/>
      <c r="AN46" s="169"/>
    </row>
    <row r="47" spans="1:40" ht="129.94999999999999" customHeight="1" x14ac:dyDescent="0.2">
      <c r="A47" s="11" t="s">
        <v>338</v>
      </c>
      <c r="B47" s="321" t="s">
        <v>339</v>
      </c>
      <c r="C47" s="319" t="s">
        <v>340</v>
      </c>
      <c r="D47" s="320" t="s">
        <v>341</v>
      </c>
      <c r="E47" s="320" t="s">
        <v>54</v>
      </c>
      <c r="F47" s="318">
        <v>2</v>
      </c>
      <c r="G47" s="317" t="s">
        <v>498</v>
      </c>
      <c r="H47" s="318">
        <v>4</v>
      </c>
      <c r="I47" s="317" t="s">
        <v>281</v>
      </c>
      <c r="J47" s="327" t="s">
        <v>284</v>
      </c>
      <c r="K47" s="321" t="s">
        <v>342</v>
      </c>
      <c r="L47" s="320" t="s">
        <v>56</v>
      </c>
      <c r="M47" s="320">
        <v>15</v>
      </c>
      <c r="N47" s="320">
        <v>15</v>
      </c>
      <c r="O47" s="320">
        <v>15</v>
      </c>
      <c r="P47" s="320">
        <v>15</v>
      </c>
      <c r="Q47" s="320">
        <v>15</v>
      </c>
      <c r="R47" s="320">
        <v>15</v>
      </c>
      <c r="S47" s="320">
        <v>10</v>
      </c>
      <c r="T47" s="310">
        <v>100</v>
      </c>
      <c r="U47" s="316">
        <v>100</v>
      </c>
      <c r="V47" s="317" t="s">
        <v>57</v>
      </c>
      <c r="W47" s="317" t="s">
        <v>58</v>
      </c>
      <c r="X47" s="317" t="s">
        <v>59</v>
      </c>
      <c r="Y47" s="317">
        <v>100</v>
      </c>
      <c r="Z47" s="317" t="s">
        <v>60</v>
      </c>
      <c r="AA47" s="316">
        <v>100</v>
      </c>
      <c r="AB47" s="317" t="s">
        <v>61</v>
      </c>
      <c r="AC47" s="318">
        <v>1</v>
      </c>
      <c r="AD47" s="317" t="s">
        <v>283</v>
      </c>
      <c r="AE47" s="318">
        <v>4</v>
      </c>
      <c r="AF47" s="317" t="s">
        <v>281</v>
      </c>
      <c r="AG47" s="327" t="s">
        <v>284</v>
      </c>
      <c r="AH47" s="320" t="s">
        <v>62</v>
      </c>
      <c r="AI47" s="320" t="s">
        <v>343</v>
      </c>
      <c r="AJ47" s="320" t="s">
        <v>344</v>
      </c>
      <c r="AK47" s="311">
        <v>45291</v>
      </c>
      <c r="AL47" s="320" t="s">
        <v>345</v>
      </c>
      <c r="AM47" s="320" t="s">
        <v>346</v>
      </c>
      <c r="AN47" s="320" t="s">
        <v>344</v>
      </c>
    </row>
    <row r="48" spans="1:40" ht="35.1" customHeight="1" x14ac:dyDescent="0.2">
      <c r="A48" s="158" t="s">
        <v>383</v>
      </c>
      <c r="B48" s="315" t="s">
        <v>373</v>
      </c>
      <c r="C48" s="234" t="s">
        <v>624</v>
      </c>
      <c r="D48" s="12" t="s">
        <v>374</v>
      </c>
      <c r="E48" s="169" t="s">
        <v>54</v>
      </c>
      <c r="F48" s="235">
        <v>2</v>
      </c>
      <c r="G48" s="178" t="s">
        <v>498</v>
      </c>
      <c r="H48" s="235">
        <v>4</v>
      </c>
      <c r="I48" s="178" t="s">
        <v>281</v>
      </c>
      <c r="J48" s="241" t="s">
        <v>284</v>
      </c>
      <c r="K48" s="154" t="s">
        <v>375</v>
      </c>
      <c r="L48" s="169" t="s">
        <v>56</v>
      </c>
      <c r="M48" s="169">
        <v>15</v>
      </c>
      <c r="N48" s="169">
        <v>15</v>
      </c>
      <c r="O48" s="169">
        <v>15</v>
      </c>
      <c r="P48" s="169">
        <v>15</v>
      </c>
      <c r="Q48" s="169">
        <v>15</v>
      </c>
      <c r="R48" s="169">
        <v>15</v>
      </c>
      <c r="S48" s="169">
        <v>10</v>
      </c>
      <c r="T48" s="240">
        <v>100</v>
      </c>
      <c r="U48" s="237">
        <v>100</v>
      </c>
      <c r="V48" s="178" t="s">
        <v>57</v>
      </c>
      <c r="W48" s="178" t="s">
        <v>58</v>
      </c>
      <c r="X48" s="178" t="s">
        <v>59</v>
      </c>
      <c r="Y48" s="178">
        <v>100</v>
      </c>
      <c r="Z48" s="178" t="s">
        <v>60</v>
      </c>
      <c r="AA48" s="237">
        <v>100</v>
      </c>
      <c r="AB48" s="178" t="s">
        <v>61</v>
      </c>
      <c r="AC48" s="235">
        <v>1</v>
      </c>
      <c r="AD48" s="178" t="s">
        <v>283</v>
      </c>
      <c r="AE48" s="235">
        <v>4</v>
      </c>
      <c r="AF48" s="178" t="s">
        <v>281</v>
      </c>
      <c r="AG48" s="241" t="s">
        <v>284</v>
      </c>
      <c r="AH48" s="169" t="s">
        <v>62</v>
      </c>
      <c r="AI48" s="169" t="s">
        <v>376</v>
      </c>
      <c r="AJ48" s="169" t="s">
        <v>377</v>
      </c>
      <c r="AK48" s="179">
        <v>45291</v>
      </c>
      <c r="AL48" s="169" t="s">
        <v>378</v>
      </c>
      <c r="AM48" s="169" t="s">
        <v>346</v>
      </c>
      <c r="AN48" s="169" t="s">
        <v>379</v>
      </c>
    </row>
    <row r="49" spans="1:40" ht="35.1" customHeight="1" x14ac:dyDescent="0.2">
      <c r="A49" s="158"/>
      <c r="B49" s="169" t="s">
        <v>380</v>
      </c>
      <c r="C49" s="234"/>
      <c r="D49" s="12" t="s">
        <v>381</v>
      </c>
      <c r="E49" s="169"/>
      <c r="F49" s="235"/>
      <c r="G49" s="178"/>
      <c r="H49" s="235"/>
      <c r="I49" s="178"/>
      <c r="J49" s="241"/>
      <c r="K49" s="154"/>
      <c r="L49" s="169"/>
      <c r="M49" s="169"/>
      <c r="N49" s="169"/>
      <c r="O49" s="169"/>
      <c r="P49" s="169"/>
      <c r="Q49" s="169"/>
      <c r="R49" s="169"/>
      <c r="S49" s="169"/>
      <c r="T49" s="240"/>
      <c r="U49" s="237"/>
      <c r="V49" s="178"/>
      <c r="W49" s="178"/>
      <c r="X49" s="178"/>
      <c r="Y49" s="178"/>
      <c r="Z49" s="178"/>
      <c r="AA49" s="237"/>
      <c r="AB49" s="178"/>
      <c r="AC49" s="235"/>
      <c r="AD49" s="178"/>
      <c r="AE49" s="235"/>
      <c r="AF49" s="178"/>
      <c r="AG49" s="241"/>
      <c r="AH49" s="169"/>
      <c r="AI49" s="169"/>
      <c r="AJ49" s="169"/>
      <c r="AK49" s="179"/>
      <c r="AL49" s="169"/>
      <c r="AM49" s="169"/>
      <c r="AN49" s="169"/>
    </row>
    <row r="50" spans="1:40" ht="35.1" customHeight="1" x14ac:dyDescent="0.2">
      <c r="A50" s="158"/>
      <c r="B50" s="169"/>
      <c r="C50" s="234"/>
      <c r="D50" s="13" t="s">
        <v>623</v>
      </c>
      <c r="E50" s="169"/>
      <c r="F50" s="235"/>
      <c r="G50" s="178"/>
      <c r="H50" s="235"/>
      <c r="I50" s="178"/>
      <c r="J50" s="241"/>
      <c r="K50" s="154"/>
      <c r="L50" s="169"/>
      <c r="M50" s="169"/>
      <c r="N50" s="169"/>
      <c r="O50" s="169"/>
      <c r="P50" s="169"/>
      <c r="Q50" s="169"/>
      <c r="R50" s="169"/>
      <c r="S50" s="169"/>
      <c r="T50" s="240"/>
      <c r="U50" s="237"/>
      <c r="V50" s="178"/>
      <c r="W50" s="178"/>
      <c r="X50" s="178"/>
      <c r="Y50" s="178"/>
      <c r="Z50" s="178"/>
      <c r="AA50" s="237"/>
      <c r="AB50" s="178"/>
      <c r="AC50" s="235"/>
      <c r="AD50" s="178"/>
      <c r="AE50" s="235"/>
      <c r="AF50" s="178"/>
      <c r="AG50" s="241"/>
      <c r="AH50" s="169"/>
      <c r="AI50" s="169"/>
      <c r="AJ50" s="169"/>
      <c r="AK50" s="179"/>
      <c r="AL50" s="169"/>
      <c r="AM50" s="169"/>
      <c r="AN50" s="169"/>
    </row>
    <row r="51" spans="1:40" ht="35.1" customHeight="1" x14ac:dyDescent="0.2">
      <c r="A51" s="158"/>
      <c r="B51" s="169" t="s">
        <v>622</v>
      </c>
      <c r="C51" s="234"/>
      <c r="D51" s="242" t="s">
        <v>382</v>
      </c>
      <c r="E51" s="169"/>
      <c r="F51" s="235"/>
      <c r="G51" s="178"/>
      <c r="H51" s="235"/>
      <c r="I51" s="178"/>
      <c r="J51" s="241"/>
      <c r="K51" s="154"/>
      <c r="L51" s="169"/>
      <c r="M51" s="169"/>
      <c r="N51" s="169"/>
      <c r="O51" s="169"/>
      <c r="P51" s="169"/>
      <c r="Q51" s="169"/>
      <c r="R51" s="169"/>
      <c r="S51" s="169"/>
      <c r="T51" s="240"/>
      <c r="U51" s="237"/>
      <c r="V51" s="178"/>
      <c r="W51" s="178"/>
      <c r="X51" s="178"/>
      <c r="Y51" s="178"/>
      <c r="Z51" s="178"/>
      <c r="AA51" s="237"/>
      <c r="AB51" s="178"/>
      <c r="AC51" s="235"/>
      <c r="AD51" s="178"/>
      <c r="AE51" s="235"/>
      <c r="AF51" s="178"/>
      <c r="AG51" s="241"/>
      <c r="AH51" s="169"/>
      <c r="AI51" s="169"/>
      <c r="AJ51" s="169"/>
      <c r="AK51" s="179"/>
      <c r="AL51" s="169"/>
      <c r="AM51" s="169"/>
      <c r="AN51" s="169"/>
    </row>
    <row r="52" spans="1:40" ht="35.1" customHeight="1" thickBot="1" x14ac:dyDescent="0.25">
      <c r="A52" s="158"/>
      <c r="B52" s="169"/>
      <c r="C52" s="234"/>
      <c r="D52" s="243"/>
      <c r="E52" s="169"/>
      <c r="F52" s="235"/>
      <c r="G52" s="178"/>
      <c r="H52" s="235"/>
      <c r="I52" s="178"/>
      <c r="J52" s="241"/>
      <c r="K52" s="154"/>
      <c r="L52" s="169"/>
      <c r="M52" s="169"/>
      <c r="N52" s="169"/>
      <c r="O52" s="169"/>
      <c r="P52" s="169"/>
      <c r="Q52" s="169"/>
      <c r="R52" s="169"/>
      <c r="S52" s="169"/>
      <c r="T52" s="240"/>
      <c r="U52" s="237"/>
      <c r="V52" s="178"/>
      <c r="W52" s="178"/>
      <c r="X52" s="178"/>
      <c r="Y52" s="178"/>
      <c r="Z52" s="178"/>
      <c r="AA52" s="237"/>
      <c r="AB52" s="178"/>
      <c r="AC52" s="235"/>
      <c r="AD52" s="178"/>
      <c r="AE52" s="235"/>
      <c r="AF52" s="178"/>
      <c r="AG52" s="241"/>
      <c r="AH52" s="169"/>
      <c r="AI52" s="169"/>
      <c r="AJ52" s="169"/>
      <c r="AK52" s="179"/>
      <c r="AL52" s="169"/>
      <c r="AM52" s="169"/>
      <c r="AN52" s="169"/>
    </row>
    <row r="53" spans="1:40" ht="39.950000000000003" customHeight="1" x14ac:dyDescent="0.2">
      <c r="A53" s="238" t="s">
        <v>392</v>
      </c>
      <c r="B53" s="14" t="s">
        <v>404</v>
      </c>
      <c r="C53" s="234" t="s">
        <v>405</v>
      </c>
      <c r="D53" s="219" t="s">
        <v>406</v>
      </c>
      <c r="E53" s="169" t="s">
        <v>54</v>
      </c>
      <c r="F53" s="235">
        <v>2</v>
      </c>
      <c r="G53" s="178" t="s">
        <v>498</v>
      </c>
      <c r="H53" s="235">
        <v>5</v>
      </c>
      <c r="I53" s="178" t="s">
        <v>299</v>
      </c>
      <c r="J53" s="236" t="s">
        <v>282</v>
      </c>
      <c r="K53" s="154" t="s">
        <v>407</v>
      </c>
      <c r="L53" s="169" t="s">
        <v>56</v>
      </c>
      <c r="M53" s="169">
        <v>15</v>
      </c>
      <c r="N53" s="169">
        <v>15</v>
      </c>
      <c r="O53" s="169">
        <v>15</v>
      </c>
      <c r="P53" s="169">
        <v>10</v>
      </c>
      <c r="Q53" s="169">
        <v>15</v>
      </c>
      <c r="R53" s="169">
        <v>15</v>
      </c>
      <c r="S53" s="169">
        <v>10</v>
      </c>
      <c r="T53" s="240">
        <v>95</v>
      </c>
      <c r="U53" s="237">
        <v>95</v>
      </c>
      <c r="V53" s="178" t="s">
        <v>408</v>
      </c>
      <c r="W53" s="178" t="s">
        <v>58</v>
      </c>
      <c r="X53" s="178" t="s">
        <v>59</v>
      </c>
      <c r="Y53" s="178">
        <v>100</v>
      </c>
      <c r="Z53" s="178" t="s">
        <v>60</v>
      </c>
      <c r="AA53" s="237">
        <v>100</v>
      </c>
      <c r="AB53" s="178" t="s">
        <v>61</v>
      </c>
      <c r="AC53" s="235">
        <v>3</v>
      </c>
      <c r="AD53" s="178" t="s">
        <v>280</v>
      </c>
      <c r="AE53" s="235">
        <v>4</v>
      </c>
      <c r="AF53" s="178" t="s">
        <v>281</v>
      </c>
      <c r="AG53" s="236" t="s">
        <v>282</v>
      </c>
      <c r="AH53" s="169" t="s">
        <v>62</v>
      </c>
      <c r="AI53" s="169" t="s">
        <v>409</v>
      </c>
      <c r="AJ53" s="169" t="s">
        <v>399</v>
      </c>
      <c r="AK53" s="179">
        <v>45291</v>
      </c>
      <c r="AL53" s="169" t="s">
        <v>536</v>
      </c>
      <c r="AM53" s="169" t="s">
        <v>265</v>
      </c>
      <c r="AN53" s="169" t="s">
        <v>399</v>
      </c>
    </row>
    <row r="54" spans="1:40" ht="39.950000000000003" customHeight="1" x14ac:dyDescent="0.2">
      <c r="A54" s="238"/>
      <c r="B54" s="15" t="s">
        <v>410</v>
      </c>
      <c r="C54" s="234"/>
      <c r="D54" s="221"/>
      <c r="E54" s="169"/>
      <c r="F54" s="235"/>
      <c r="G54" s="178"/>
      <c r="H54" s="235"/>
      <c r="I54" s="178"/>
      <c r="J54" s="236"/>
      <c r="K54" s="154"/>
      <c r="L54" s="169"/>
      <c r="M54" s="169"/>
      <c r="N54" s="169"/>
      <c r="O54" s="169"/>
      <c r="P54" s="169"/>
      <c r="Q54" s="169"/>
      <c r="R54" s="169"/>
      <c r="S54" s="169"/>
      <c r="T54" s="240"/>
      <c r="U54" s="237"/>
      <c r="V54" s="178"/>
      <c r="W54" s="178"/>
      <c r="X54" s="178"/>
      <c r="Y54" s="178"/>
      <c r="Z54" s="178"/>
      <c r="AA54" s="237"/>
      <c r="AB54" s="178"/>
      <c r="AC54" s="235"/>
      <c r="AD54" s="178"/>
      <c r="AE54" s="235"/>
      <c r="AF54" s="178"/>
      <c r="AG54" s="236"/>
      <c r="AH54" s="169"/>
      <c r="AI54" s="169"/>
      <c r="AJ54" s="169"/>
      <c r="AK54" s="179"/>
      <c r="AL54" s="169"/>
      <c r="AM54" s="169"/>
      <c r="AN54" s="169"/>
    </row>
    <row r="55" spans="1:40" ht="39.950000000000003" customHeight="1" x14ac:dyDescent="0.2">
      <c r="A55" s="238"/>
      <c r="B55" s="15" t="s">
        <v>625</v>
      </c>
      <c r="C55" s="234"/>
      <c r="D55" s="219" t="s">
        <v>411</v>
      </c>
      <c r="E55" s="169"/>
      <c r="F55" s="235"/>
      <c r="G55" s="178"/>
      <c r="H55" s="235"/>
      <c r="I55" s="178"/>
      <c r="J55" s="236"/>
      <c r="K55" s="154"/>
      <c r="L55" s="169"/>
      <c r="M55" s="169"/>
      <c r="N55" s="169"/>
      <c r="O55" s="169"/>
      <c r="P55" s="169"/>
      <c r="Q55" s="169"/>
      <c r="R55" s="169"/>
      <c r="S55" s="169"/>
      <c r="T55" s="240"/>
      <c r="U55" s="237"/>
      <c r="V55" s="178"/>
      <c r="W55" s="178"/>
      <c r="X55" s="178"/>
      <c r="Y55" s="178"/>
      <c r="Z55" s="178"/>
      <c r="AA55" s="237"/>
      <c r="AB55" s="178"/>
      <c r="AC55" s="235"/>
      <c r="AD55" s="178"/>
      <c r="AE55" s="235"/>
      <c r="AF55" s="178"/>
      <c r="AG55" s="236"/>
      <c r="AH55" s="169"/>
      <c r="AI55" s="169"/>
      <c r="AJ55" s="169"/>
      <c r="AK55" s="179"/>
      <c r="AL55" s="169"/>
      <c r="AM55" s="169"/>
      <c r="AN55" s="169"/>
    </row>
    <row r="56" spans="1:40" ht="39.950000000000003" customHeight="1" x14ac:dyDescent="0.2">
      <c r="A56" s="238"/>
      <c r="B56" s="15" t="s">
        <v>412</v>
      </c>
      <c r="C56" s="234"/>
      <c r="D56" s="221"/>
      <c r="E56" s="169"/>
      <c r="F56" s="235"/>
      <c r="G56" s="178"/>
      <c r="H56" s="235"/>
      <c r="I56" s="178"/>
      <c r="J56" s="236"/>
      <c r="K56" s="154"/>
      <c r="L56" s="169"/>
      <c r="M56" s="169"/>
      <c r="N56" s="169"/>
      <c r="O56" s="169"/>
      <c r="P56" s="169"/>
      <c r="Q56" s="169"/>
      <c r="R56" s="169"/>
      <c r="S56" s="169"/>
      <c r="T56" s="240"/>
      <c r="U56" s="237"/>
      <c r="V56" s="178"/>
      <c r="W56" s="178"/>
      <c r="X56" s="178"/>
      <c r="Y56" s="178"/>
      <c r="Z56" s="178"/>
      <c r="AA56" s="237"/>
      <c r="AB56" s="178"/>
      <c r="AC56" s="235"/>
      <c r="AD56" s="178"/>
      <c r="AE56" s="235"/>
      <c r="AF56" s="178"/>
      <c r="AG56" s="236"/>
      <c r="AH56" s="169"/>
      <c r="AI56" s="169"/>
      <c r="AJ56" s="169"/>
      <c r="AK56" s="179"/>
      <c r="AL56" s="169"/>
      <c r="AM56" s="169"/>
      <c r="AN56" s="169"/>
    </row>
    <row r="57" spans="1:40" ht="39.950000000000003" customHeight="1" x14ac:dyDescent="0.2">
      <c r="A57" s="238"/>
      <c r="B57" s="15" t="s">
        <v>626</v>
      </c>
      <c r="C57" s="234"/>
      <c r="D57" s="313" t="s">
        <v>413</v>
      </c>
      <c r="E57" s="169"/>
      <c r="F57" s="235"/>
      <c r="G57" s="178"/>
      <c r="H57" s="235"/>
      <c r="I57" s="178"/>
      <c r="J57" s="236"/>
      <c r="K57" s="154"/>
      <c r="L57" s="169"/>
      <c r="M57" s="169"/>
      <c r="N57" s="169"/>
      <c r="O57" s="169"/>
      <c r="P57" s="169"/>
      <c r="Q57" s="169"/>
      <c r="R57" s="169"/>
      <c r="S57" s="169"/>
      <c r="T57" s="240"/>
      <c r="U57" s="237"/>
      <c r="V57" s="178"/>
      <c r="W57" s="178"/>
      <c r="X57" s="178"/>
      <c r="Y57" s="178"/>
      <c r="Z57" s="178"/>
      <c r="AA57" s="237"/>
      <c r="AB57" s="178"/>
      <c r="AC57" s="235"/>
      <c r="AD57" s="178"/>
      <c r="AE57" s="235"/>
      <c r="AF57" s="178"/>
      <c r="AG57" s="236"/>
      <c r="AH57" s="169"/>
      <c r="AI57" s="169"/>
      <c r="AJ57" s="169"/>
      <c r="AK57" s="179"/>
      <c r="AL57" s="169"/>
      <c r="AM57" s="169"/>
      <c r="AN57" s="169"/>
    </row>
    <row r="58" spans="1:40" ht="39.950000000000003" customHeight="1" x14ac:dyDescent="0.2">
      <c r="A58" s="238"/>
      <c r="B58" s="312" t="s">
        <v>414</v>
      </c>
      <c r="C58" s="234"/>
      <c r="D58" s="320" t="s">
        <v>415</v>
      </c>
      <c r="E58" s="169"/>
      <c r="F58" s="235"/>
      <c r="G58" s="178"/>
      <c r="H58" s="235"/>
      <c r="I58" s="178"/>
      <c r="J58" s="236"/>
      <c r="K58" s="154"/>
      <c r="L58" s="169"/>
      <c r="M58" s="169"/>
      <c r="N58" s="169"/>
      <c r="O58" s="169"/>
      <c r="P58" s="169"/>
      <c r="Q58" s="169"/>
      <c r="R58" s="169"/>
      <c r="S58" s="169"/>
      <c r="T58" s="240"/>
      <c r="U58" s="237"/>
      <c r="V58" s="178"/>
      <c r="W58" s="178"/>
      <c r="X58" s="178"/>
      <c r="Y58" s="178"/>
      <c r="Z58" s="178"/>
      <c r="AA58" s="237"/>
      <c r="AB58" s="178"/>
      <c r="AC58" s="235"/>
      <c r="AD58" s="178"/>
      <c r="AE58" s="235"/>
      <c r="AF58" s="178"/>
      <c r="AG58" s="236"/>
      <c r="AH58" s="169"/>
      <c r="AI58" s="169"/>
      <c r="AJ58" s="169"/>
      <c r="AK58" s="179"/>
      <c r="AL58" s="169"/>
      <c r="AM58" s="169"/>
      <c r="AN58" s="169"/>
    </row>
    <row r="59" spans="1:40" s="16" customFormat="1" ht="35.1" customHeight="1" x14ac:dyDescent="0.25">
      <c r="A59" s="158" t="s">
        <v>416</v>
      </c>
      <c r="B59" s="321" t="s">
        <v>417</v>
      </c>
      <c r="C59" s="154" t="s">
        <v>628</v>
      </c>
      <c r="D59" s="321" t="s">
        <v>374</v>
      </c>
      <c r="E59" s="154" t="s">
        <v>54</v>
      </c>
      <c r="F59" s="154">
        <v>3</v>
      </c>
      <c r="G59" s="154" t="s">
        <v>280</v>
      </c>
      <c r="H59" s="154">
        <v>4</v>
      </c>
      <c r="I59" s="154" t="s">
        <v>281</v>
      </c>
      <c r="J59" s="236" t="s">
        <v>282</v>
      </c>
      <c r="K59" s="154" t="s">
        <v>418</v>
      </c>
      <c r="L59" s="154" t="s">
        <v>56</v>
      </c>
      <c r="M59" s="154">
        <v>15</v>
      </c>
      <c r="N59" s="154">
        <v>15</v>
      </c>
      <c r="O59" s="154">
        <v>15</v>
      </c>
      <c r="P59" s="154">
        <v>15</v>
      </c>
      <c r="Q59" s="154">
        <v>15</v>
      </c>
      <c r="R59" s="154">
        <v>15</v>
      </c>
      <c r="S59" s="154">
        <v>10</v>
      </c>
      <c r="T59" s="154">
        <v>100</v>
      </c>
      <c r="U59" s="154">
        <v>100</v>
      </c>
      <c r="V59" s="154" t="s">
        <v>57</v>
      </c>
      <c r="W59" s="154" t="s">
        <v>58</v>
      </c>
      <c r="X59" s="154" t="s">
        <v>59</v>
      </c>
      <c r="Y59" s="154">
        <v>100</v>
      </c>
      <c r="Z59" s="154" t="s">
        <v>60</v>
      </c>
      <c r="AA59" s="154">
        <v>100</v>
      </c>
      <c r="AB59" s="154" t="s">
        <v>61</v>
      </c>
      <c r="AC59" s="285">
        <v>1</v>
      </c>
      <c r="AD59" s="154" t="s">
        <v>283</v>
      </c>
      <c r="AE59" s="285">
        <v>4</v>
      </c>
      <c r="AF59" s="154" t="s">
        <v>281</v>
      </c>
      <c r="AG59" s="241" t="s">
        <v>284</v>
      </c>
      <c r="AH59" s="154" t="s">
        <v>62</v>
      </c>
      <c r="AI59" s="154" t="s">
        <v>419</v>
      </c>
      <c r="AJ59" s="154" t="s">
        <v>420</v>
      </c>
      <c r="AK59" s="155">
        <v>45290</v>
      </c>
      <c r="AL59" s="154" t="s">
        <v>537</v>
      </c>
      <c r="AM59" s="154" t="s">
        <v>265</v>
      </c>
      <c r="AN59" s="154" t="s">
        <v>420</v>
      </c>
    </row>
    <row r="60" spans="1:40" s="16" customFormat="1" ht="35.1" customHeight="1" x14ac:dyDescent="0.25">
      <c r="A60" s="158"/>
      <c r="B60" s="321" t="s">
        <v>421</v>
      </c>
      <c r="C60" s="154"/>
      <c r="D60" s="321" t="s">
        <v>422</v>
      </c>
      <c r="E60" s="154"/>
      <c r="F60" s="154"/>
      <c r="G60" s="154"/>
      <c r="H60" s="154"/>
      <c r="I60" s="154"/>
      <c r="J60" s="236"/>
      <c r="K60" s="154"/>
      <c r="L60" s="154"/>
      <c r="M60" s="154"/>
      <c r="N60" s="154"/>
      <c r="O60" s="154"/>
      <c r="P60" s="154"/>
      <c r="Q60" s="154"/>
      <c r="R60" s="154"/>
      <c r="S60" s="154"/>
      <c r="T60" s="154"/>
      <c r="U60" s="154"/>
      <c r="V60" s="154"/>
      <c r="W60" s="154"/>
      <c r="X60" s="154"/>
      <c r="Y60" s="154"/>
      <c r="Z60" s="154"/>
      <c r="AA60" s="154"/>
      <c r="AB60" s="154"/>
      <c r="AC60" s="285"/>
      <c r="AD60" s="154"/>
      <c r="AE60" s="285"/>
      <c r="AF60" s="154"/>
      <c r="AG60" s="241"/>
      <c r="AH60" s="154"/>
      <c r="AI60" s="154"/>
      <c r="AJ60" s="154"/>
      <c r="AK60" s="155"/>
      <c r="AL60" s="154"/>
      <c r="AM60" s="154"/>
      <c r="AN60" s="154"/>
    </row>
    <row r="61" spans="1:40" s="16" customFormat="1" ht="35.1" customHeight="1" x14ac:dyDescent="0.25">
      <c r="A61" s="158"/>
      <c r="B61" s="321" t="s">
        <v>423</v>
      </c>
      <c r="C61" s="154"/>
      <c r="D61" s="247" t="s">
        <v>424</v>
      </c>
      <c r="E61" s="154"/>
      <c r="F61" s="154"/>
      <c r="G61" s="154"/>
      <c r="H61" s="154"/>
      <c r="I61" s="154"/>
      <c r="J61" s="236"/>
      <c r="K61" s="154"/>
      <c r="L61" s="154"/>
      <c r="M61" s="154"/>
      <c r="N61" s="154"/>
      <c r="O61" s="154"/>
      <c r="P61" s="154"/>
      <c r="Q61" s="154"/>
      <c r="R61" s="154"/>
      <c r="S61" s="154"/>
      <c r="T61" s="154"/>
      <c r="U61" s="154"/>
      <c r="V61" s="154"/>
      <c r="W61" s="154"/>
      <c r="X61" s="154"/>
      <c r="Y61" s="154"/>
      <c r="Z61" s="154"/>
      <c r="AA61" s="154"/>
      <c r="AB61" s="154"/>
      <c r="AC61" s="285"/>
      <c r="AD61" s="154"/>
      <c r="AE61" s="285"/>
      <c r="AF61" s="154"/>
      <c r="AG61" s="241"/>
      <c r="AH61" s="154"/>
      <c r="AI61" s="154"/>
      <c r="AJ61" s="154"/>
      <c r="AK61" s="155"/>
      <c r="AL61" s="154"/>
      <c r="AM61" s="154"/>
      <c r="AN61" s="154"/>
    </row>
    <row r="62" spans="1:40" s="16" customFormat="1" ht="35.1" customHeight="1" x14ac:dyDescent="0.25">
      <c r="A62" s="158"/>
      <c r="B62" s="321" t="s">
        <v>627</v>
      </c>
      <c r="C62" s="154"/>
      <c r="D62" s="248"/>
      <c r="E62" s="154"/>
      <c r="F62" s="154"/>
      <c r="G62" s="154"/>
      <c r="H62" s="154"/>
      <c r="I62" s="154"/>
      <c r="J62" s="236"/>
      <c r="K62" s="154"/>
      <c r="L62" s="154"/>
      <c r="M62" s="154"/>
      <c r="N62" s="154"/>
      <c r="O62" s="154"/>
      <c r="P62" s="154"/>
      <c r="Q62" s="154"/>
      <c r="R62" s="154"/>
      <c r="S62" s="154"/>
      <c r="T62" s="154"/>
      <c r="U62" s="154"/>
      <c r="V62" s="154"/>
      <c r="W62" s="154"/>
      <c r="X62" s="154"/>
      <c r="Y62" s="154"/>
      <c r="Z62" s="154"/>
      <c r="AA62" s="154"/>
      <c r="AB62" s="154"/>
      <c r="AC62" s="285"/>
      <c r="AD62" s="154"/>
      <c r="AE62" s="285"/>
      <c r="AF62" s="154"/>
      <c r="AG62" s="241"/>
      <c r="AH62" s="154"/>
      <c r="AI62" s="154"/>
      <c r="AJ62" s="154"/>
      <c r="AK62" s="155"/>
      <c r="AL62" s="154"/>
      <c r="AM62" s="154"/>
      <c r="AN62" s="154"/>
    </row>
    <row r="63" spans="1:40" s="16" customFormat="1" ht="35.1" customHeight="1" thickBot="1" x14ac:dyDescent="0.3">
      <c r="A63" s="158"/>
      <c r="B63" s="321" t="s">
        <v>425</v>
      </c>
      <c r="C63" s="154"/>
      <c r="D63" s="321" t="s">
        <v>426</v>
      </c>
      <c r="E63" s="154"/>
      <c r="F63" s="154"/>
      <c r="G63" s="154"/>
      <c r="H63" s="154"/>
      <c r="I63" s="154"/>
      <c r="J63" s="236"/>
      <c r="K63" s="154"/>
      <c r="L63" s="154"/>
      <c r="M63" s="154"/>
      <c r="N63" s="154"/>
      <c r="O63" s="154"/>
      <c r="P63" s="154"/>
      <c r="Q63" s="154"/>
      <c r="R63" s="154"/>
      <c r="S63" s="154"/>
      <c r="T63" s="154"/>
      <c r="U63" s="154"/>
      <c r="V63" s="154"/>
      <c r="W63" s="154"/>
      <c r="X63" s="154"/>
      <c r="Y63" s="154"/>
      <c r="Z63" s="154"/>
      <c r="AA63" s="154"/>
      <c r="AB63" s="154"/>
      <c r="AC63" s="285"/>
      <c r="AD63" s="154"/>
      <c r="AE63" s="285"/>
      <c r="AF63" s="154"/>
      <c r="AG63" s="241"/>
      <c r="AH63" s="154"/>
      <c r="AI63" s="154"/>
      <c r="AJ63" s="154"/>
      <c r="AK63" s="155"/>
      <c r="AL63" s="154"/>
      <c r="AM63" s="154"/>
      <c r="AN63" s="154"/>
    </row>
    <row r="64" spans="1:40" ht="39.950000000000003" customHeight="1" x14ac:dyDescent="0.2">
      <c r="A64" s="238" t="s">
        <v>438</v>
      </c>
      <c r="B64" s="326" t="s">
        <v>455</v>
      </c>
      <c r="C64" s="239" t="s">
        <v>456</v>
      </c>
      <c r="D64" s="326" t="s">
        <v>457</v>
      </c>
      <c r="E64" s="169" t="s">
        <v>54</v>
      </c>
      <c r="F64" s="235">
        <v>5</v>
      </c>
      <c r="G64" s="178" t="s">
        <v>469</v>
      </c>
      <c r="H64" s="235">
        <v>4</v>
      </c>
      <c r="I64" s="178" t="s">
        <v>281</v>
      </c>
      <c r="J64" s="236" t="s">
        <v>282</v>
      </c>
      <c r="K64" s="273" t="s">
        <v>458</v>
      </c>
      <c r="L64" s="274" t="s">
        <v>56</v>
      </c>
      <c r="M64" s="169">
        <v>15</v>
      </c>
      <c r="N64" s="169">
        <v>15</v>
      </c>
      <c r="O64" s="169">
        <v>15</v>
      </c>
      <c r="P64" s="169">
        <v>15</v>
      </c>
      <c r="Q64" s="169">
        <v>15</v>
      </c>
      <c r="R64" s="169">
        <v>15</v>
      </c>
      <c r="S64" s="169">
        <v>10</v>
      </c>
      <c r="T64" s="240">
        <v>100</v>
      </c>
      <c r="U64" s="237">
        <v>100</v>
      </c>
      <c r="V64" s="178" t="s">
        <v>57</v>
      </c>
      <c r="W64" s="178" t="s">
        <v>58</v>
      </c>
      <c r="X64" s="178" t="s">
        <v>59</v>
      </c>
      <c r="Y64" s="178">
        <v>100</v>
      </c>
      <c r="Z64" s="178" t="s">
        <v>60</v>
      </c>
      <c r="AA64" s="237">
        <v>100</v>
      </c>
      <c r="AB64" s="178" t="s">
        <v>61</v>
      </c>
      <c r="AC64" s="235">
        <v>3</v>
      </c>
      <c r="AD64" s="178" t="s">
        <v>280</v>
      </c>
      <c r="AE64" s="235">
        <v>4</v>
      </c>
      <c r="AF64" s="178" t="s">
        <v>281</v>
      </c>
      <c r="AG64" s="236" t="s">
        <v>282</v>
      </c>
      <c r="AH64" s="169" t="s">
        <v>62</v>
      </c>
      <c r="AI64" s="152" t="s">
        <v>459</v>
      </c>
      <c r="AJ64" s="169" t="s">
        <v>444</v>
      </c>
      <c r="AK64" s="179">
        <v>45291</v>
      </c>
      <c r="AL64" s="152" t="s">
        <v>460</v>
      </c>
      <c r="AM64" s="152" t="s">
        <v>461</v>
      </c>
      <c r="AN64" s="169" t="s">
        <v>462</v>
      </c>
    </row>
    <row r="65" spans="1:106" ht="39.950000000000003" customHeight="1" x14ac:dyDescent="0.2">
      <c r="A65" s="238"/>
      <c r="B65" s="326" t="s">
        <v>245</v>
      </c>
      <c r="C65" s="239"/>
      <c r="D65" s="326" t="s">
        <v>463</v>
      </c>
      <c r="E65" s="169"/>
      <c r="F65" s="235"/>
      <c r="G65" s="178"/>
      <c r="H65" s="235"/>
      <c r="I65" s="178"/>
      <c r="J65" s="236"/>
      <c r="K65" s="273"/>
      <c r="L65" s="275"/>
      <c r="M65" s="169"/>
      <c r="N65" s="169"/>
      <c r="O65" s="169"/>
      <c r="P65" s="169"/>
      <c r="Q65" s="169"/>
      <c r="R65" s="169"/>
      <c r="S65" s="169"/>
      <c r="T65" s="240"/>
      <c r="U65" s="237"/>
      <c r="V65" s="178"/>
      <c r="W65" s="178"/>
      <c r="X65" s="178"/>
      <c r="Y65" s="178"/>
      <c r="Z65" s="178"/>
      <c r="AA65" s="237"/>
      <c r="AB65" s="178"/>
      <c r="AC65" s="235"/>
      <c r="AD65" s="178"/>
      <c r="AE65" s="235"/>
      <c r="AF65" s="178"/>
      <c r="AG65" s="236"/>
      <c r="AH65" s="169"/>
      <c r="AI65" s="152"/>
      <c r="AJ65" s="169"/>
      <c r="AK65" s="179"/>
      <c r="AL65" s="152"/>
      <c r="AM65" s="152"/>
      <c r="AN65" s="169"/>
    </row>
    <row r="66" spans="1:106" ht="39.950000000000003" customHeight="1" x14ac:dyDescent="0.2">
      <c r="A66" s="238"/>
      <c r="B66" s="326" t="s">
        <v>464</v>
      </c>
      <c r="C66" s="239"/>
      <c r="D66" s="326" t="s">
        <v>465</v>
      </c>
      <c r="E66" s="169"/>
      <c r="F66" s="235"/>
      <c r="G66" s="178"/>
      <c r="H66" s="235"/>
      <c r="I66" s="178"/>
      <c r="J66" s="236"/>
      <c r="K66" s="273"/>
      <c r="L66" s="275"/>
      <c r="M66" s="169"/>
      <c r="N66" s="169"/>
      <c r="O66" s="169"/>
      <c r="P66" s="169"/>
      <c r="Q66" s="169"/>
      <c r="R66" s="169"/>
      <c r="S66" s="169"/>
      <c r="T66" s="240"/>
      <c r="U66" s="237"/>
      <c r="V66" s="178"/>
      <c r="W66" s="178"/>
      <c r="X66" s="178"/>
      <c r="Y66" s="178"/>
      <c r="Z66" s="178"/>
      <c r="AA66" s="237"/>
      <c r="AB66" s="178"/>
      <c r="AC66" s="235"/>
      <c r="AD66" s="178"/>
      <c r="AE66" s="235"/>
      <c r="AF66" s="178"/>
      <c r="AG66" s="236"/>
      <c r="AH66" s="169"/>
      <c r="AI66" s="152"/>
      <c r="AJ66" s="169"/>
      <c r="AK66" s="179"/>
      <c r="AL66" s="152"/>
      <c r="AM66" s="152"/>
      <c r="AN66" s="169"/>
    </row>
    <row r="67" spans="1:106" ht="39.950000000000003" customHeight="1" x14ac:dyDescent="0.2">
      <c r="A67" s="238"/>
      <c r="B67" s="326" t="s">
        <v>142</v>
      </c>
      <c r="C67" s="239"/>
      <c r="D67" s="326" t="s">
        <v>466</v>
      </c>
      <c r="E67" s="169"/>
      <c r="F67" s="235"/>
      <c r="G67" s="178"/>
      <c r="H67" s="235"/>
      <c r="I67" s="178"/>
      <c r="J67" s="236"/>
      <c r="K67" s="273"/>
      <c r="L67" s="275"/>
      <c r="M67" s="169"/>
      <c r="N67" s="169"/>
      <c r="O67" s="169"/>
      <c r="P67" s="169"/>
      <c r="Q67" s="169"/>
      <c r="R67" s="169"/>
      <c r="S67" s="169"/>
      <c r="T67" s="240"/>
      <c r="U67" s="237"/>
      <c r="V67" s="178"/>
      <c r="W67" s="178"/>
      <c r="X67" s="178"/>
      <c r="Y67" s="178"/>
      <c r="Z67" s="178"/>
      <c r="AA67" s="237"/>
      <c r="AB67" s="178"/>
      <c r="AC67" s="235"/>
      <c r="AD67" s="178"/>
      <c r="AE67" s="235"/>
      <c r="AF67" s="178"/>
      <c r="AG67" s="236"/>
      <c r="AH67" s="169"/>
      <c r="AI67" s="152"/>
      <c r="AJ67" s="169"/>
      <c r="AK67" s="179"/>
      <c r="AL67" s="152"/>
      <c r="AM67" s="152"/>
      <c r="AN67" s="169"/>
    </row>
    <row r="68" spans="1:106" ht="39.950000000000003" customHeight="1" thickBot="1" x14ac:dyDescent="0.25">
      <c r="A68" s="238"/>
      <c r="B68" s="326" t="s">
        <v>467</v>
      </c>
      <c r="C68" s="239"/>
      <c r="D68" s="326" t="s">
        <v>468</v>
      </c>
      <c r="E68" s="169"/>
      <c r="F68" s="235"/>
      <c r="G68" s="178"/>
      <c r="H68" s="235"/>
      <c r="I68" s="178"/>
      <c r="J68" s="236"/>
      <c r="K68" s="273"/>
      <c r="L68" s="276"/>
      <c r="M68" s="169"/>
      <c r="N68" s="169"/>
      <c r="O68" s="169"/>
      <c r="P68" s="169"/>
      <c r="Q68" s="169"/>
      <c r="R68" s="169"/>
      <c r="S68" s="169"/>
      <c r="T68" s="240"/>
      <c r="U68" s="237"/>
      <c r="V68" s="178"/>
      <c r="W68" s="178"/>
      <c r="X68" s="178"/>
      <c r="Y68" s="178"/>
      <c r="Z68" s="178"/>
      <c r="AA68" s="237"/>
      <c r="AB68" s="178"/>
      <c r="AC68" s="235"/>
      <c r="AD68" s="178"/>
      <c r="AE68" s="235"/>
      <c r="AF68" s="178"/>
      <c r="AG68" s="236"/>
      <c r="AH68" s="169"/>
      <c r="AI68" s="152"/>
      <c r="AJ68" s="169"/>
      <c r="AK68" s="179"/>
      <c r="AL68" s="152"/>
      <c r="AM68" s="152"/>
      <c r="AN68" s="169"/>
    </row>
    <row r="69" spans="1:106" ht="102.75" customHeight="1" x14ac:dyDescent="0.25">
      <c r="A69" s="158" t="s">
        <v>507</v>
      </c>
      <c r="B69" s="154" t="s">
        <v>629</v>
      </c>
      <c r="C69" s="234" t="s">
        <v>670</v>
      </c>
      <c r="D69" s="169" t="s">
        <v>532</v>
      </c>
      <c r="E69" s="169" t="s">
        <v>54</v>
      </c>
      <c r="F69" s="235">
        <v>2</v>
      </c>
      <c r="G69" s="178" t="s">
        <v>498</v>
      </c>
      <c r="H69" s="235">
        <v>5</v>
      </c>
      <c r="I69" s="178" t="s">
        <v>299</v>
      </c>
      <c r="J69" s="236" t="s">
        <v>282</v>
      </c>
      <c r="K69" s="154" t="s">
        <v>533</v>
      </c>
      <c r="L69" s="169" t="s">
        <v>56</v>
      </c>
      <c r="M69" s="169">
        <v>15</v>
      </c>
      <c r="N69" s="169">
        <v>15</v>
      </c>
      <c r="O69" s="169">
        <v>15</v>
      </c>
      <c r="P69" s="169">
        <v>15</v>
      </c>
      <c r="Q69" s="169">
        <v>15</v>
      </c>
      <c r="R69" s="169">
        <v>15</v>
      </c>
      <c r="S69" s="169">
        <v>10</v>
      </c>
      <c r="T69" s="240">
        <v>100</v>
      </c>
      <c r="U69" s="237">
        <v>100</v>
      </c>
      <c r="V69" s="178" t="s">
        <v>57</v>
      </c>
      <c r="W69" s="178" t="s">
        <v>58</v>
      </c>
      <c r="X69" s="178" t="s">
        <v>59</v>
      </c>
      <c r="Y69" s="178">
        <v>100</v>
      </c>
      <c r="Z69" s="178" t="s">
        <v>60</v>
      </c>
      <c r="AA69" s="237">
        <v>100</v>
      </c>
      <c r="AB69" s="178" t="s">
        <v>61</v>
      </c>
      <c r="AC69" s="235">
        <v>1</v>
      </c>
      <c r="AD69" s="178" t="s">
        <v>283</v>
      </c>
      <c r="AE69" s="278">
        <v>4</v>
      </c>
      <c r="AF69" s="280" t="s">
        <v>281</v>
      </c>
      <c r="AG69" s="282" t="s">
        <v>284</v>
      </c>
      <c r="AH69" s="169" t="s">
        <v>62</v>
      </c>
      <c r="AI69" s="169" t="s">
        <v>630</v>
      </c>
      <c r="AJ69" s="169" t="s">
        <v>631</v>
      </c>
      <c r="AK69" s="179">
        <v>45260</v>
      </c>
      <c r="AL69" s="169" t="s">
        <v>632</v>
      </c>
      <c r="AM69" s="169" t="s">
        <v>633</v>
      </c>
      <c r="AN69" s="169" t="s">
        <v>534</v>
      </c>
      <c r="AO69" s="340"/>
      <c r="AP69" s="340"/>
      <c r="AQ69" s="340"/>
      <c r="AR69" s="340"/>
      <c r="AS69" s="340"/>
      <c r="AT69" s="340"/>
      <c r="AU69" s="340"/>
      <c r="AV69" s="340"/>
      <c r="AW69" s="340"/>
      <c r="AX69" s="340"/>
      <c r="AY69" s="340"/>
      <c r="AZ69" s="340"/>
      <c r="BA69" s="340"/>
      <c r="BB69" s="340"/>
      <c r="BC69" s="340"/>
      <c r="BD69" s="340"/>
      <c r="BE69" s="340"/>
      <c r="BF69" s="340"/>
      <c r="BG69" s="340"/>
      <c r="BH69" s="340"/>
      <c r="BI69" s="340"/>
      <c r="BJ69" s="340"/>
      <c r="BK69" s="340"/>
      <c r="BL69" s="340"/>
      <c r="BM69" s="340"/>
      <c r="BN69" s="340"/>
      <c r="BO69" s="340"/>
      <c r="BP69" s="340"/>
      <c r="BQ69" s="340"/>
      <c r="BR69" s="340"/>
      <c r="BS69" s="340"/>
      <c r="BT69" s="340"/>
      <c r="BU69" s="340"/>
      <c r="BV69" s="340"/>
      <c r="BW69" s="340"/>
      <c r="BX69" s="340"/>
      <c r="BY69" s="340"/>
      <c r="BZ69" s="340"/>
      <c r="CA69" s="340"/>
      <c r="CB69" s="340"/>
      <c r="CC69" s="340"/>
      <c r="CD69" s="340"/>
      <c r="CE69" s="340"/>
      <c r="CF69" s="340"/>
      <c r="CG69" s="340"/>
      <c r="CH69" s="340"/>
      <c r="CI69" s="340"/>
      <c r="CJ69" s="340"/>
      <c r="CK69" s="340"/>
      <c r="CL69" s="340"/>
      <c r="CM69" s="340"/>
      <c r="CN69" s="340"/>
      <c r="CO69" s="340"/>
      <c r="CP69" s="340"/>
      <c r="CQ69" s="340"/>
      <c r="CR69" s="340"/>
      <c r="CS69" s="340"/>
      <c r="CT69" s="340"/>
      <c r="CU69" s="340"/>
      <c r="CV69" s="340"/>
      <c r="CW69" s="340"/>
      <c r="CX69" s="340"/>
      <c r="CY69" s="340"/>
      <c r="CZ69" s="340"/>
      <c r="DA69" s="340"/>
      <c r="DB69" s="340"/>
    </row>
    <row r="70" spans="1:106" ht="35.1" customHeight="1" x14ac:dyDescent="0.25">
      <c r="A70" s="158"/>
      <c r="B70" s="154"/>
      <c r="C70" s="234"/>
      <c r="D70" s="169"/>
      <c r="E70" s="169"/>
      <c r="F70" s="235"/>
      <c r="G70" s="178"/>
      <c r="H70" s="235"/>
      <c r="I70" s="178"/>
      <c r="J70" s="236"/>
      <c r="K70" s="154"/>
      <c r="L70" s="169"/>
      <c r="M70" s="169"/>
      <c r="N70" s="169"/>
      <c r="O70" s="169"/>
      <c r="P70" s="169"/>
      <c r="Q70" s="169"/>
      <c r="R70" s="169"/>
      <c r="S70" s="169"/>
      <c r="T70" s="240"/>
      <c r="U70" s="237"/>
      <c r="V70" s="178"/>
      <c r="W70" s="178"/>
      <c r="X70" s="178"/>
      <c r="Y70" s="178"/>
      <c r="Z70" s="178"/>
      <c r="AA70" s="237"/>
      <c r="AB70" s="178"/>
      <c r="AC70" s="235"/>
      <c r="AD70" s="178"/>
      <c r="AE70" s="235"/>
      <c r="AF70" s="178"/>
      <c r="AG70" s="283"/>
      <c r="AH70" s="169"/>
      <c r="AI70" s="169"/>
      <c r="AJ70" s="169"/>
      <c r="AK70" s="179"/>
      <c r="AL70" s="169"/>
      <c r="AM70" s="169"/>
      <c r="AN70" s="169"/>
      <c r="AO70" s="340"/>
      <c r="AP70" s="340"/>
      <c r="AQ70" s="340"/>
      <c r="AR70" s="340"/>
      <c r="AS70" s="340"/>
      <c r="AT70" s="340"/>
      <c r="AU70" s="340"/>
      <c r="AV70" s="340"/>
      <c r="AW70" s="340"/>
      <c r="AX70" s="340"/>
      <c r="AY70" s="340"/>
      <c r="AZ70" s="340"/>
      <c r="BA70" s="340"/>
      <c r="BB70" s="340"/>
      <c r="BC70" s="340"/>
      <c r="BD70" s="340"/>
      <c r="BE70" s="340"/>
      <c r="BF70" s="340"/>
      <c r="BG70" s="340"/>
      <c r="BH70" s="340"/>
      <c r="BI70" s="340"/>
      <c r="BJ70" s="340"/>
      <c r="BK70" s="340"/>
      <c r="BL70" s="340"/>
      <c r="BM70" s="340"/>
      <c r="BN70" s="340"/>
      <c r="BO70" s="340"/>
      <c r="BP70" s="340"/>
      <c r="BQ70" s="340"/>
      <c r="BR70" s="340"/>
      <c r="BS70" s="340"/>
      <c r="BT70" s="340"/>
      <c r="BU70" s="340"/>
      <c r="BV70" s="340"/>
      <c r="BW70" s="340"/>
      <c r="BX70" s="340"/>
      <c r="BY70" s="340"/>
      <c r="BZ70" s="340"/>
      <c r="CA70" s="340"/>
      <c r="CB70" s="340"/>
      <c r="CC70" s="340"/>
      <c r="CD70" s="340"/>
      <c r="CE70" s="340"/>
      <c r="CF70" s="340"/>
      <c r="CG70" s="340"/>
      <c r="CH70" s="340"/>
      <c r="CI70" s="340"/>
      <c r="CJ70" s="340"/>
      <c r="CK70" s="340"/>
      <c r="CL70" s="340"/>
      <c r="CM70" s="340"/>
      <c r="CN70" s="340"/>
      <c r="CO70" s="340"/>
      <c r="CP70" s="340"/>
      <c r="CQ70" s="340"/>
      <c r="CR70" s="340"/>
      <c r="CS70" s="340"/>
      <c r="CT70" s="340"/>
      <c r="CU70" s="340"/>
      <c r="CV70" s="340"/>
      <c r="CW70" s="340"/>
      <c r="CX70" s="340"/>
      <c r="CY70" s="340"/>
      <c r="CZ70" s="340"/>
      <c r="DA70" s="340"/>
      <c r="DB70" s="340"/>
    </row>
    <row r="71" spans="1:106" ht="35.1" customHeight="1" x14ac:dyDescent="0.25">
      <c r="A71" s="158"/>
      <c r="B71" s="154"/>
      <c r="C71" s="234"/>
      <c r="D71" s="169"/>
      <c r="E71" s="169"/>
      <c r="F71" s="235"/>
      <c r="G71" s="178"/>
      <c r="H71" s="235"/>
      <c r="I71" s="178"/>
      <c r="J71" s="236"/>
      <c r="K71" s="154"/>
      <c r="L71" s="169"/>
      <c r="M71" s="169"/>
      <c r="N71" s="169"/>
      <c r="O71" s="169"/>
      <c r="P71" s="169"/>
      <c r="Q71" s="169"/>
      <c r="R71" s="169"/>
      <c r="S71" s="169"/>
      <c r="T71" s="240"/>
      <c r="U71" s="237"/>
      <c r="V71" s="178"/>
      <c r="W71" s="178"/>
      <c r="X71" s="178"/>
      <c r="Y71" s="178"/>
      <c r="Z71" s="178"/>
      <c r="AA71" s="237"/>
      <c r="AB71" s="178"/>
      <c r="AC71" s="235"/>
      <c r="AD71" s="178"/>
      <c r="AE71" s="235"/>
      <c r="AF71" s="178"/>
      <c r="AG71" s="283"/>
      <c r="AH71" s="169"/>
      <c r="AI71" s="169"/>
      <c r="AJ71" s="169"/>
      <c r="AK71" s="179"/>
      <c r="AL71" s="169"/>
      <c r="AM71" s="169"/>
      <c r="AN71" s="169"/>
      <c r="AO71" s="340"/>
      <c r="AP71" s="340"/>
      <c r="AQ71" s="340"/>
      <c r="AR71" s="340"/>
      <c r="AS71" s="340"/>
      <c r="AT71" s="340"/>
      <c r="AU71" s="340"/>
      <c r="AV71" s="340"/>
      <c r="AW71" s="340"/>
      <c r="AX71" s="340"/>
      <c r="AY71" s="340"/>
      <c r="AZ71" s="340"/>
      <c r="BA71" s="340"/>
      <c r="BB71" s="340"/>
      <c r="BC71" s="340"/>
      <c r="BD71" s="340"/>
      <c r="BE71" s="340"/>
      <c r="BF71" s="340"/>
      <c r="BG71" s="340"/>
      <c r="BH71" s="340"/>
      <c r="BI71" s="340"/>
      <c r="BJ71" s="340"/>
      <c r="BK71" s="340"/>
      <c r="BL71" s="340"/>
      <c r="BM71" s="340"/>
      <c r="BN71" s="340"/>
      <c r="BO71" s="340"/>
      <c r="BP71" s="340"/>
      <c r="BQ71" s="340"/>
      <c r="BR71" s="340"/>
      <c r="BS71" s="340"/>
      <c r="BT71" s="340"/>
      <c r="BU71" s="340"/>
      <c r="BV71" s="340"/>
      <c r="BW71" s="340"/>
      <c r="BX71" s="340"/>
      <c r="BY71" s="340"/>
      <c r="BZ71" s="340"/>
      <c r="CA71" s="340"/>
      <c r="CB71" s="340"/>
      <c r="CC71" s="340"/>
      <c r="CD71" s="340"/>
      <c r="CE71" s="340"/>
      <c r="CF71" s="340"/>
      <c r="CG71" s="340"/>
      <c r="CH71" s="340"/>
      <c r="CI71" s="340"/>
      <c r="CJ71" s="340"/>
      <c r="CK71" s="340"/>
      <c r="CL71" s="340"/>
      <c r="CM71" s="340"/>
      <c r="CN71" s="340"/>
      <c r="CO71" s="340"/>
      <c r="CP71" s="340"/>
      <c r="CQ71" s="340"/>
      <c r="CR71" s="340"/>
      <c r="CS71" s="340"/>
      <c r="CT71" s="340"/>
      <c r="CU71" s="340"/>
      <c r="CV71" s="340"/>
      <c r="CW71" s="340"/>
      <c r="CX71" s="340"/>
      <c r="CY71" s="340"/>
      <c r="CZ71" s="340"/>
      <c r="DA71" s="340"/>
      <c r="DB71" s="340"/>
    </row>
    <row r="72" spans="1:106" ht="35.1" customHeight="1" x14ac:dyDescent="0.25">
      <c r="A72" s="158"/>
      <c r="B72" s="154"/>
      <c r="C72" s="234"/>
      <c r="D72" s="169"/>
      <c r="E72" s="169"/>
      <c r="F72" s="235"/>
      <c r="G72" s="178"/>
      <c r="H72" s="235"/>
      <c r="I72" s="178"/>
      <c r="J72" s="236"/>
      <c r="K72" s="154"/>
      <c r="L72" s="169"/>
      <c r="M72" s="169"/>
      <c r="N72" s="169"/>
      <c r="O72" s="169"/>
      <c r="P72" s="169"/>
      <c r="Q72" s="169"/>
      <c r="R72" s="169"/>
      <c r="S72" s="169"/>
      <c r="T72" s="240"/>
      <c r="U72" s="237"/>
      <c r="V72" s="178"/>
      <c r="W72" s="178"/>
      <c r="X72" s="178"/>
      <c r="Y72" s="178"/>
      <c r="Z72" s="178"/>
      <c r="AA72" s="237"/>
      <c r="AB72" s="178"/>
      <c r="AC72" s="235"/>
      <c r="AD72" s="178"/>
      <c r="AE72" s="235"/>
      <c r="AF72" s="178"/>
      <c r="AG72" s="283"/>
      <c r="AH72" s="169"/>
      <c r="AI72" s="169"/>
      <c r="AJ72" s="169"/>
      <c r="AK72" s="179"/>
      <c r="AL72" s="169"/>
      <c r="AM72" s="169"/>
      <c r="AN72" s="169"/>
      <c r="AO72" s="340"/>
      <c r="AP72" s="340"/>
      <c r="AQ72" s="340"/>
      <c r="AR72" s="340"/>
      <c r="AS72" s="340"/>
      <c r="AT72" s="340"/>
      <c r="AU72" s="340"/>
      <c r="AV72" s="340"/>
      <c r="AW72" s="340"/>
      <c r="AX72" s="340"/>
      <c r="AY72" s="340"/>
      <c r="AZ72" s="340"/>
      <c r="BA72" s="340"/>
      <c r="BB72" s="340"/>
      <c r="BC72" s="340"/>
      <c r="BD72" s="340"/>
      <c r="BE72" s="340"/>
      <c r="BF72" s="340"/>
      <c r="BG72" s="340"/>
      <c r="BH72" s="340"/>
      <c r="BI72" s="340"/>
      <c r="BJ72" s="340"/>
      <c r="BK72" s="340"/>
      <c r="BL72" s="340"/>
      <c r="BM72" s="340"/>
      <c r="BN72" s="340"/>
      <c r="BO72" s="340"/>
      <c r="BP72" s="340"/>
      <c r="BQ72" s="340"/>
      <c r="BR72" s="340"/>
      <c r="BS72" s="340"/>
      <c r="BT72" s="340"/>
      <c r="BU72" s="340"/>
      <c r="BV72" s="340"/>
      <c r="BW72" s="340"/>
      <c r="BX72" s="340"/>
      <c r="BY72" s="340"/>
      <c r="BZ72" s="340"/>
      <c r="CA72" s="340"/>
      <c r="CB72" s="340"/>
      <c r="CC72" s="340"/>
      <c r="CD72" s="340"/>
      <c r="CE72" s="340"/>
      <c r="CF72" s="340"/>
      <c r="CG72" s="340"/>
      <c r="CH72" s="340"/>
      <c r="CI72" s="340"/>
      <c r="CJ72" s="340"/>
      <c r="CK72" s="340"/>
      <c r="CL72" s="340"/>
      <c r="CM72" s="340"/>
      <c r="CN72" s="340"/>
      <c r="CO72" s="340"/>
      <c r="CP72" s="340"/>
      <c r="CQ72" s="340"/>
      <c r="CR72" s="340"/>
      <c r="CS72" s="340"/>
      <c r="CT72" s="340"/>
      <c r="CU72" s="340"/>
      <c r="CV72" s="340"/>
      <c r="CW72" s="340"/>
      <c r="CX72" s="340"/>
      <c r="CY72" s="340"/>
      <c r="CZ72" s="340"/>
      <c r="DA72" s="340"/>
      <c r="DB72" s="340"/>
    </row>
    <row r="73" spans="1:106" ht="35.1" customHeight="1" thickBot="1" x14ac:dyDescent="0.3">
      <c r="A73" s="158"/>
      <c r="B73" s="154"/>
      <c r="C73" s="234"/>
      <c r="D73" s="169"/>
      <c r="E73" s="169"/>
      <c r="F73" s="235"/>
      <c r="G73" s="178"/>
      <c r="H73" s="235"/>
      <c r="I73" s="178"/>
      <c r="J73" s="236"/>
      <c r="K73" s="154"/>
      <c r="L73" s="169"/>
      <c r="M73" s="169"/>
      <c r="N73" s="169"/>
      <c r="O73" s="169"/>
      <c r="P73" s="169"/>
      <c r="Q73" s="169"/>
      <c r="R73" s="169"/>
      <c r="S73" s="169"/>
      <c r="T73" s="240"/>
      <c r="U73" s="237"/>
      <c r="V73" s="178"/>
      <c r="W73" s="178"/>
      <c r="X73" s="178"/>
      <c r="Y73" s="178"/>
      <c r="Z73" s="178"/>
      <c r="AA73" s="237"/>
      <c r="AB73" s="178"/>
      <c r="AC73" s="235"/>
      <c r="AD73" s="178"/>
      <c r="AE73" s="279"/>
      <c r="AF73" s="281"/>
      <c r="AG73" s="284"/>
      <c r="AH73" s="169"/>
      <c r="AI73" s="169"/>
      <c r="AJ73" s="169"/>
      <c r="AK73" s="179"/>
      <c r="AL73" s="169"/>
      <c r="AM73" s="169"/>
      <c r="AN73" s="169"/>
      <c r="AO73" s="340"/>
      <c r="AP73" s="340"/>
      <c r="AQ73" s="340"/>
      <c r="AR73" s="340"/>
      <c r="AS73" s="340"/>
      <c r="AT73" s="340"/>
      <c r="AU73" s="340"/>
      <c r="AV73" s="340"/>
      <c r="AW73" s="340"/>
      <c r="AX73" s="340"/>
      <c r="AY73" s="340"/>
      <c r="AZ73" s="340"/>
      <c r="BA73" s="340"/>
      <c r="BB73" s="340"/>
      <c r="BC73" s="340"/>
      <c r="BD73" s="340"/>
      <c r="BE73" s="340"/>
      <c r="BF73" s="340"/>
      <c r="BG73" s="340"/>
      <c r="BH73" s="340"/>
      <c r="BI73" s="340"/>
      <c r="BJ73" s="340"/>
      <c r="BK73" s="340"/>
      <c r="BL73" s="340"/>
      <c r="BM73" s="340"/>
      <c r="BN73" s="340"/>
      <c r="BO73" s="340"/>
      <c r="BP73" s="340"/>
      <c r="BQ73" s="340"/>
      <c r="BR73" s="340"/>
      <c r="BS73" s="340"/>
      <c r="BT73" s="340"/>
      <c r="BU73" s="340"/>
      <c r="BV73" s="340"/>
      <c r="BW73" s="340"/>
      <c r="BX73" s="340"/>
      <c r="BY73" s="340"/>
      <c r="BZ73" s="340"/>
      <c r="CA73" s="340"/>
      <c r="CB73" s="340"/>
      <c r="CC73" s="340"/>
      <c r="CD73" s="340"/>
      <c r="CE73" s="340"/>
      <c r="CF73" s="340"/>
      <c r="CG73" s="340"/>
      <c r="CH73" s="340"/>
      <c r="CI73" s="340"/>
      <c r="CJ73" s="340"/>
      <c r="CK73" s="340"/>
      <c r="CL73" s="340"/>
      <c r="CM73" s="340"/>
      <c r="CN73" s="340"/>
      <c r="CO73" s="340"/>
      <c r="CP73" s="340"/>
      <c r="CQ73" s="340"/>
      <c r="CR73" s="340"/>
      <c r="CS73" s="340"/>
      <c r="CT73" s="340"/>
      <c r="CU73" s="340"/>
      <c r="CV73" s="340"/>
      <c r="CW73" s="340"/>
      <c r="CX73" s="340"/>
      <c r="CY73" s="340"/>
      <c r="CZ73" s="340"/>
      <c r="DA73" s="340"/>
      <c r="DB73" s="340"/>
    </row>
    <row r="74" spans="1:106" ht="35.1" customHeight="1" thickBot="1" x14ac:dyDescent="0.25">
      <c r="A74" s="286" t="s">
        <v>470</v>
      </c>
      <c r="B74" s="114" t="s">
        <v>641</v>
      </c>
      <c r="C74" s="247" t="s">
        <v>482</v>
      </c>
      <c r="D74" s="115" t="s">
        <v>478</v>
      </c>
      <c r="E74" s="247" t="s">
        <v>54</v>
      </c>
      <c r="F74" s="247">
        <v>3</v>
      </c>
      <c r="G74" s="247" t="s">
        <v>280</v>
      </c>
      <c r="H74" s="247">
        <v>3</v>
      </c>
      <c r="I74" s="247" t="s">
        <v>483</v>
      </c>
      <c r="J74" s="290" t="s">
        <v>284</v>
      </c>
      <c r="K74" s="247" t="s">
        <v>479</v>
      </c>
      <c r="L74" s="219" t="s">
        <v>56</v>
      </c>
      <c r="M74" s="219">
        <v>15</v>
      </c>
      <c r="N74" s="219">
        <v>15</v>
      </c>
      <c r="O74" s="219">
        <v>15</v>
      </c>
      <c r="P74" s="219">
        <v>15</v>
      </c>
      <c r="Q74" s="219">
        <v>15</v>
      </c>
      <c r="R74" s="219">
        <v>15</v>
      </c>
      <c r="S74" s="219">
        <v>10</v>
      </c>
      <c r="T74" s="293">
        <v>100</v>
      </c>
      <c r="U74" s="247">
        <v>100</v>
      </c>
      <c r="V74" s="228" t="s">
        <v>57</v>
      </c>
      <c r="W74" s="228" t="s">
        <v>58</v>
      </c>
      <c r="X74" s="228" t="s">
        <v>59</v>
      </c>
      <c r="Y74" s="228">
        <v>100</v>
      </c>
      <c r="Z74" s="228" t="s">
        <v>157</v>
      </c>
      <c r="AA74" s="247">
        <v>100</v>
      </c>
      <c r="AB74" s="247" t="s">
        <v>61</v>
      </c>
      <c r="AC74" s="247">
        <v>1</v>
      </c>
      <c r="AD74" s="247" t="s">
        <v>283</v>
      </c>
      <c r="AE74" s="296">
        <v>3</v>
      </c>
      <c r="AF74" s="296" t="s">
        <v>483</v>
      </c>
      <c r="AG74" s="297" t="s">
        <v>484</v>
      </c>
      <c r="AH74" s="247" t="s">
        <v>62</v>
      </c>
      <c r="AI74" s="219" t="s">
        <v>480</v>
      </c>
      <c r="AJ74" s="219" t="s">
        <v>481</v>
      </c>
      <c r="AK74" s="300">
        <v>45290</v>
      </c>
      <c r="AL74" s="219" t="s">
        <v>538</v>
      </c>
      <c r="AM74" s="247" t="s">
        <v>485</v>
      </c>
      <c r="AN74" s="247" t="s">
        <v>486</v>
      </c>
    </row>
    <row r="75" spans="1:106" ht="35.1" customHeight="1" x14ac:dyDescent="0.2">
      <c r="A75" s="287"/>
      <c r="B75" s="5" t="s">
        <v>421</v>
      </c>
      <c r="C75" s="289"/>
      <c r="D75" s="315" t="s">
        <v>644</v>
      </c>
      <c r="E75" s="289"/>
      <c r="F75" s="289"/>
      <c r="G75" s="289"/>
      <c r="H75" s="289"/>
      <c r="I75" s="289"/>
      <c r="J75" s="291"/>
      <c r="K75" s="289"/>
      <c r="L75" s="220"/>
      <c r="M75" s="220"/>
      <c r="N75" s="220"/>
      <c r="O75" s="220"/>
      <c r="P75" s="220"/>
      <c r="Q75" s="220"/>
      <c r="R75" s="220"/>
      <c r="S75" s="220"/>
      <c r="T75" s="294"/>
      <c r="U75" s="289"/>
      <c r="V75" s="229"/>
      <c r="W75" s="229"/>
      <c r="X75" s="229"/>
      <c r="Y75" s="229"/>
      <c r="Z75" s="229"/>
      <c r="AA75" s="289"/>
      <c r="AB75" s="289"/>
      <c r="AC75" s="289"/>
      <c r="AD75" s="289"/>
      <c r="AE75" s="289"/>
      <c r="AF75" s="289"/>
      <c r="AG75" s="298"/>
      <c r="AH75" s="289"/>
      <c r="AI75" s="220"/>
      <c r="AJ75" s="220"/>
      <c r="AK75" s="301"/>
      <c r="AL75" s="220"/>
      <c r="AM75" s="289"/>
      <c r="AN75" s="289"/>
    </row>
    <row r="76" spans="1:106" ht="35.1" customHeight="1" x14ac:dyDescent="0.2">
      <c r="A76" s="287"/>
      <c r="B76" s="312" t="s">
        <v>642</v>
      </c>
      <c r="C76" s="289"/>
      <c r="D76" s="315" t="s">
        <v>645</v>
      </c>
      <c r="E76" s="289"/>
      <c r="F76" s="289"/>
      <c r="G76" s="289"/>
      <c r="H76" s="289"/>
      <c r="I76" s="289"/>
      <c r="J76" s="291"/>
      <c r="K76" s="289"/>
      <c r="L76" s="220"/>
      <c r="M76" s="220"/>
      <c r="N76" s="220"/>
      <c r="O76" s="220"/>
      <c r="P76" s="220"/>
      <c r="Q76" s="220"/>
      <c r="R76" s="220"/>
      <c r="S76" s="220"/>
      <c r="T76" s="294"/>
      <c r="U76" s="289"/>
      <c r="V76" s="229"/>
      <c r="W76" s="229"/>
      <c r="X76" s="229"/>
      <c r="Y76" s="229"/>
      <c r="Z76" s="229"/>
      <c r="AA76" s="289"/>
      <c r="AB76" s="289"/>
      <c r="AC76" s="289"/>
      <c r="AD76" s="289"/>
      <c r="AE76" s="289"/>
      <c r="AF76" s="289"/>
      <c r="AG76" s="298"/>
      <c r="AH76" s="289"/>
      <c r="AI76" s="220"/>
      <c r="AJ76" s="220"/>
      <c r="AK76" s="301"/>
      <c r="AL76" s="220"/>
      <c r="AM76" s="289"/>
      <c r="AN76" s="289"/>
    </row>
    <row r="77" spans="1:106" s="321" customFormat="1" ht="170.1" customHeight="1" thickBot="1" x14ac:dyDescent="0.25">
      <c r="A77" s="288"/>
      <c r="B77" s="312" t="s">
        <v>643</v>
      </c>
      <c r="C77" s="248"/>
      <c r="D77" s="315" t="s">
        <v>646</v>
      </c>
      <c r="E77" s="248"/>
      <c r="F77" s="248"/>
      <c r="G77" s="248"/>
      <c r="H77" s="248"/>
      <c r="I77" s="248"/>
      <c r="J77" s="292"/>
      <c r="K77" s="248"/>
      <c r="L77" s="221"/>
      <c r="M77" s="221"/>
      <c r="N77" s="221"/>
      <c r="O77" s="221"/>
      <c r="P77" s="221"/>
      <c r="Q77" s="221"/>
      <c r="R77" s="221"/>
      <c r="S77" s="221"/>
      <c r="T77" s="295"/>
      <c r="U77" s="248"/>
      <c r="V77" s="230"/>
      <c r="W77" s="230"/>
      <c r="X77" s="230"/>
      <c r="Y77" s="230"/>
      <c r="Z77" s="230"/>
      <c r="AA77" s="248"/>
      <c r="AB77" s="248"/>
      <c r="AC77" s="248"/>
      <c r="AD77" s="248"/>
      <c r="AE77" s="248"/>
      <c r="AF77" s="248"/>
      <c r="AG77" s="299"/>
      <c r="AH77" s="248"/>
      <c r="AI77" s="221"/>
      <c r="AJ77" s="221"/>
      <c r="AK77" s="302"/>
      <c r="AL77" s="221"/>
      <c r="AM77" s="248"/>
      <c r="AN77" s="248"/>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row>
    <row r="78" spans="1:106" ht="120" customHeight="1" thickBot="1" x14ac:dyDescent="0.25">
      <c r="A78" s="158" t="s">
        <v>487</v>
      </c>
      <c r="B78" s="17" t="s">
        <v>488</v>
      </c>
      <c r="C78" s="234" t="s">
        <v>489</v>
      </c>
      <c r="D78" s="17" t="s">
        <v>490</v>
      </c>
      <c r="E78" s="169" t="s">
        <v>54</v>
      </c>
      <c r="F78" s="235">
        <v>2</v>
      </c>
      <c r="G78" s="178" t="s">
        <v>498</v>
      </c>
      <c r="H78" s="235">
        <v>5</v>
      </c>
      <c r="I78" s="178" t="s">
        <v>299</v>
      </c>
      <c r="J78" s="236" t="s">
        <v>282</v>
      </c>
      <c r="K78" s="17" t="s">
        <v>491</v>
      </c>
      <c r="L78" s="320" t="s">
        <v>56</v>
      </c>
      <c r="M78" s="320">
        <v>15</v>
      </c>
      <c r="N78" s="320">
        <v>15</v>
      </c>
      <c r="O78" s="320">
        <v>15</v>
      </c>
      <c r="P78" s="320">
        <v>15</v>
      </c>
      <c r="Q78" s="320">
        <v>15</v>
      </c>
      <c r="R78" s="320">
        <v>15</v>
      </c>
      <c r="S78" s="320">
        <v>10</v>
      </c>
      <c r="T78" s="310">
        <v>100</v>
      </c>
      <c r="U78" s="237">
        <v>100</v>
      </c>
      <c r="V78" s="317" t="s">
        <v>57</v>
      </c>
      <c r="W78" s="317" t="s">
        <v>58</v>
      </c>
      <c r="X78" s="317" t="s">
        <v>59</v>
      </c>
      <c r="Y78" s="317">
        <v>100</v>
      </c>
      <c r="Z78" s="317" t="s">
        <v>60</v>
      </c>
      <c r="AA78" s="237">
        <v>100</v>
      </c>
      <c r="AB78" s="178" t="s">
        <v>61</v>
      </c>
      <c r="AC78" s="235">
        <v>1</v>
      </c>
      <c r="AD78" s="178" t="s">
        <v>283</v>
      </c>
      <c r="AE78" s="235">
        <v>5</v>
      </c>
      <c r="AF78" s="178" t="s">
        <v>299</v>
      </c>
      <c r="AG78" s="236" t="s">
        <v>282</v>
      </c>
      <c r="AH78" s="169" t="s">
        <v>62</v>
      </c>
      <c r="AI78" s="312" t="s">
        <v>492</v>
      </c>
      <c r="AJ78" s="321" t="s">
        <v>493</v>
      </c>
      <c r="AK78" s="18">
        <v>45291</v>
      </c>
      <c r="AL78" s="312" t="s">
        <v>651</v>
      </c>
      <c r="AM78" s="169" t="s">
        <v>652</v>
      </c>
      <c r="AN78" s="169" t="s">
        <v>493</v>
      </c>
    </row>
    <row r="79" spans="1:106" ht="120" customHeight="1" thickBot="1" x14ac:dyDescent="0.25">
      <c r="A79" s="158"/>
      <c r="B79" s="19" t="s">
        <v>494</v>
      </c>
      <c r="C79" s="234"/>
      <c r="D79" s="19" t="s">
        <v>495</v>
      </c>
      <c r="E79" s="169"/>
      <c r="F79" s="235"/>
      <c r="G79" s="178"/>
      <c r="H79" s="235"/>
      <c r="I79" s="178"/>
      <c r="J79" s="236"/>
      <c r="K79" s="20" t="s">
        <v>649</v>
      </c>
      <c r="L79" s="320" t="s">
        <v>56</v>
      </c>
      <c r="M79" s="320">
        <v>15</v>
      </c>
      <c r="N79" s="320">
        <v>15</v>
      </c>
      <c r="O79" s="320">
        <v>15</v>
      </c>
      <c r="P79" s="320">
        <v>15</v>
      </c>
      <c r="Q79" s="320">
        <v>15</v>
      </c>
      <c r="R79" s="320">
        <v>15</v>
      </c>
      <c r="S79" s="320">
        <v>10</v>
      </c>
      <c r="T79" s="310">
        <v>100</v>
      </c>
      <c r="U79" s="237"/>
      <c r="V79" s="317" t="s">
        <v>57</v>
      </c>
      <c r="W79" s="317" t="s">
        <v>58</v>
      </c>
      <c r="X79" s="317" t="s">
        <v>59</v>
      </c>
      <c r="Y79" s="317">
        <v>100</v>
      </c>
      <c r="Z79" s="317" t="s">
        <v>60</v>
      </c>
      <c r="AA79" s="237"/>
      <c r="AB79" s="178"/>
      <c r="AC79" s="235"/>
      <c r="AD79" s="178"/>
      <c r="AE79" s="235"/>
      <c r="AF79" s="178"/>
      <c r="AG79" s="236"/>
      <c r="AH79" s="169"/>
      <c r="AI79" s="154" t="s">
        <v>653</v>
      </c>
      <c r="AJ79" s="154" t="s">
        <v>493</v>
      </c>
      <c r="AK79" s="155">
        <v>45291</v>
      </c>
      <c r="AL79" s="154" t="s">
        <v>654</v>
      </c>
      <c r="AM79" s="169"/>
      <c r="AN79" s="169"/>
    </row>
    <row r="80" spans="1:106" ht="120" customHeight="1" thickBot="1" x14ac:dyDescent="0.25">
      <c r="A80" s="158"/>
      <c r="B80" s="19" t="s">
        <v>496</v>
      </c>
      <c r="C80" s="234"/>
      <c r="D80" s="19" t="s">
        <v>497</v>
      </c>
      <c r="E80" s="169"/>
      <c r="F80" s="235"/>
      <c r="G80" s="178"/>
      <c r="H80" s="235"/>
      <c r="I80" s="178"/>
      <c r="J80" s="236"/>
      <c r="K80" s="19" t="s">
        <v>650</v>
      </c>
      <c r="L80" s="320" t="s">
        <v>56</v>
      </c>
      <c r="M80" s="320">
        <v>15</v>
      </c>
      <c r="N80" s="320">
        <v>15</v>
      </c>
      <c r="O80" s="320">
        <v>15</v>
      </c>
      <c r="P80" s="320">
        <v>15</v>
      </c>
      <c r="Q80" s="320">
        <v>15</v>
      </c>
      <c r="R80" s="320">
        <v>15</v>
      </c>
      <c r="S80" s="320">
        <v>10</v>
      </c>
      <c r="T80" s="310">
        <v>100</v>
      </c>
      <c r="U80" s="237"/>
      <c r="V80" s="317" t="s">
        <v>57</v>
      </c>
      <c r="W80" s="317" t="s">
        <v>58</v>
      </c>
      <c r="X80" s="317" t="s">
        <v>59</v>
      </c>
      <c r="Y80" s="317">
        <v>100</v>
      </c>
      <c r="Z80" s="317" t="s">
        <v>157</v>
      </c>
      <c r="AA80" s="237"/>
      <c r="AB80" s="178"/>
      <c r="AC80" s="235"/>
      <c r="AD80" s="178"/>
      <c r="AE80" s="235"/>
      <c r="AF80" s="178"/>
      <c r="AG80" s="236"/>
      <c r="AH80" s="169"/>
      <c r="AI80" s="154"/>
      <c r="AJ80" s="154"/>
      <c r="AK80" s="155"/>
      <c r="AL80" s="154"/>
      <c r="AM80" s="169"/>
      <c r="AN80" s="169"/>
    </row>
    <row r="81" spans="1:40" ht="120" customHeight="1" thickBot="1" x14ac:dyDescent="0.25">
      <c r="A81" s="158"/>
      <c r="B81" s="19" t="s">
        <v>647</v>
      </c>
      <c r="C81" s="234"/>
      <c r="D81" s="19" t="s">
        <v>648</v>
      </c>
      <c r="E81" s="169"/>
      <c r="F81" s="235"/>
      <c r="G81" s="178"/>
      <c r="H81" s="235"/>
      <c r="I81" s="178"/>
      <c r="J81" s="236"/>
      <c r="K81" s="21" t="s">
        <v>649</v>
      </c>
      <c r="L81" s="320" t="s">
        <v>56</v>
      </c>
      <c r="M81" s="320">
        <v>15</v>
      </c>
      <c r="N81" s="320">
        <v>15</v>
      </c>
      <c r="O81" s="320">
        <v>15</v>
      </c>
      <c r="P81" s="320">
        <v>15</v>
      </c>
      <c r="Q81" s="320">
        <v>15</v>
      </c>
      <c r="R81" s="320">
        <v>15</v>
      </c>
      <c r="S81" s="320">
        <v>10</v>
      </c>
      <c r="T81" s="310">
        <v>100</v>
      </c>
      <c r="U81" s="237"/>
      <c r="V81" s="317" t="s">
        <v>57</v>
      </c>
      <c r="W81" s="317" t="s">
        <v>58</v>
      </c>
      <c r="X81" s="317" t="s">
        <v>59</v>
      </c>
      <c r="Y81" s="317">
        <v>100</v>
      </c>
      <c r="Z81" s="317" t="s">
        <v>157</v>
      </c>
      <c r="AA81" s="237"/>
      <c r="AB81" s="178"/>
      <c r="AC81" s="235"/>
      <c r="AD81" s="178"/>
      <c r="AE81" s="235"/>
      <c r="AF81" s="178"/>
      <c r="AG81" s="236"/>
      <c r="AH81" s="169"/>
      <c r="AI81" s="154"/>
      <c r="AJ81" s="154"/>
      <c r="AK81" s="155"/>
      <c r="AL81" s="154"/>
      <c r="AM81" s="169"/>
      <c r="AN81" s="169"/>
    </row>
  </sheetData>
  <mergeCells count="619">
    <mergeCell ref="AN69:AN73"/>
    <mergeCell ref="S69:S73"/>
    <mergeCell ref="T69:T73"/>
    <mergeCell ref="AM69:AM73"/>
    <mergeCell ref="I69:I73"/>
    <mergeCell ref="J69:J73"/>
    <mergeCell ref="U69:U73"/>
    <mergeCell ref="B69:B73"/>
    <mergeCell ref="D69:D73"/>
    <mergeCell ref="K69:K73"/>
    <mergeCell ref="L69:L73"/>
    <mergeCell ref="M69:M73"/>
    <mergeCell ref="N69:N73"/>
    <mergeCell ref="O69:O73"/>
    <mergeCell ref="P69:P73"/>
    <mergeCell ref="Q69:Q73"/>
    <mergeCell ref="R69:R73"/>
    <mergeCell ref="AL69:AL73"/>
    <mergeCell ref="V69:V73"/>
    <mergeCell ref="W69:W73"/>
    <mergeCell ref="X69:X73"/>
    <mergeCell ref="Y69:Y73"/>
    <mergeCell ref="Z69:Z73"/>
    <mergeCell ref="AI69:AI73"/>
    <mergeCell ref="AJ69:AJ73"/>
    <mergeCell ref="AK69:AK73"/>
    <mergeCell ref="AA69:AA73"/>
    <mergeCell ref="AB69:AB73"/>
    <mergeCell ref="AC69:AC73"/>
    <mergeCell ref="AD69:AD73"/>
    <mergeCell ref="AE69:AE73"/>
    <mergeCell ref="AF69:AF73"/>
    <mergeCell ref="AG69:AG73"/>
    <mergeCell ref="AH69:AH73"/>
    <mergeCell ref="AI79:AI81"/>
    <mergeCell ref="AJ79:AJ81"/>
    <mergeCell ref="AK79:AK81"/>
    <mergeCell ref="AL79:AL81"/>
    <mergeCell ref="AJ74:AJ77"/>
    <mergeCell ref="AK74:AK77"/>
    <mergeCell ref="AL74:AL77"/>
    <mergeCell ref="AM74:AM77"/>
    <mergeCell ref="AN74:AN77"/>
    <mergeCell ref="AM78:AM81"/>
    <mergeCell ref="AA74:AA77"/>
    <mergeCell ref="AB74:AB77"/>
    <mergeCell ref="AC74:AC77"/>
    <mergeCell ref="AD74:AD77"/>
    <mergeCell ref="AE74:AE77"/>
    <mergeCell ref="AF74:AF77"/>
    <mergeCell ref="AG74:AG77"/>
    <mergeCell ref="AH74:AH77"/>
    <mergeCell ref="AI74:AI77"/>
    <mergeCell ref="R74:R77"/>
    <mergeCell ref="S74:S77"/>
    <mergeCell ref="T74:T77"/>
    <mergeCell ref="U74:U77"/>
    <mergeCell ref="V74:V77"/>
    <mergeCell ref="W74:W77"/>
    <mergeCell ref="X74:X77"/>
    <mergeCell ref="Y74:Y77"/>
    <mergeCell ref="Z74:Z77"/>
    <mergeCell ref="I74:I77"/>
    <mergeCell ref="J74:J77"/>
    <mergeCell ref="K74:K77"/>
    <mergeCell ref="L74:L77"/>
    <mergeCell ref="M74:M77"/>
    <mergeCell ref="N74:N77"/>
    <mergeCell ref="O74:O77"/>
    <mergeCell ref="P74:P77"/>
    <mergeCell ref="Q74:Q77"/>
    <mergeCell ref="A74:A77"/>
    <mergeCell ref="C74:C77"/>
    <mergeCell ref="E74:E77"/>
    <mergeCell ref="F74:F77"/>
    <mergeCell ref="G74:G77"/>
    <mergeCell ref="H74:H77"/>
    <mergeCell ref="A69:A73"/>
    <mergeCell ref="C69:C73"/>
    <mergeCell ref="E69:E73"/>
    <mergeCell ref="F69:F73"/>
    <mergeCell ref="G69:G73"/>
    <mergeCell ref="H69:H73"/>
    <mergeCell ref="AF59:AF63"/>
    <mergeCell ref="AH59:AH63"/>
    <mergeCell ref="AI59:AI63"/>
    <mergeCell ref="AJ59:AJ63"/>
    <mergeCell ref="AC59:AC63"/>
    <mergeCell ref="AD59:AD63"/>
    <mergeCell ref="AE59:AE63"/>
    <mergeCell ref="Z53:Z58"/>
    <mergeCell ref="AA53:AA58"/>
    <mergeCell ref="AB53:AB58"/>
    <mergeCell ref="AC53:AC58"/>
    <mergeCell ref="AD53:AD58"/>
    <mergeCell ref="AE53:AE58"/>
    <mergeCell ref="AF53:AF58"/>
    <mergeCell ref="AG53:AG58"/>
    <mergeCell ref="Z59:Z63"/>
    <mergeCell ref="AA59:AA63"/>
    <mergeCell ref="AB59:AB63"/>
    <mergeCell ref="Z64:Z68"/>
    <mergeCell ref="V20:V24"/>
    <mergeCell ref="W20:W24"/>
    <mergeCell ref="X20:X24"/>
    <mergeCell ref="Y20:Y24"/>
    <mergeCell ref="Z20:Z24"/>
    <mergeCell ref="V25:V26"/>
    <mergeCell ref="W25:W26"/>
    <mergeCell ref="Y42:Y44"/>
    <mergeCell ref="AC48:AC52"/>
    <mergeCell ref="AD48:AD52"/>
    <mergeCell ref="AE48:AE52"/>
    <mergeCell ref="AF48:AF52"/>
    <mergeCell ref="AG48:AG52"/>
    <mergeCell ref="AH48:AH52"/>
    <mergeCell ref="AM48:AM52"/>
    <mergeCell ref="AG59:AG63"/>
    <mergeCell ref="AN45:AN46"/>
    <mergeCell ref="B49:B50"/>
    <mergeCell ref="B51:B52"/>
    <mergeCell ref="K48:K52"/>
    <mergeCell ref="L48:L52"/>
    <mergeCell ref="M48:M52"/>
    <mergeCell ref="N48:N52"/>
    <mergeCell ref="O48:O52"/>
    <mergeCell ref="P48:P52"/>
    <mergeCell ref="Q48:Q52"/>
    <mergeCell ref="R48:R52"/>
    <mergeCell ref="S48:S52"/>
    <mergeCell ref="T48:T52"/>
    <mergeCell ref="V48:V52"/>
    <mergeCell ref="W48:W52"/>
    <mergeCell ref="X48:X52"/>
    <mergeCell ref="Y48:Y52"/>
    <mergeCell ref="Z48:Z52"/>
    <mergeCell ref="AI48:AI52"/>
    <mergeCell ref="AJ48:AJ52"/>
    <mergeCell ref="AK48:AK52"/>
    <mergeCell ref="AL48:AL52"/>
    <mergeCell ref="AA48:AA52"/>
    <mergeCell ref="AB48:AB52"/>
    <mergeCell ref="AI25:AI30"/>
    <mergeCell ref="M25:M26"/>
    <mergeCell ref="N25:N26"/>
    <mergeCell ref="O25:O26"/>
    <mergeCell ref="P25:P26"/>
    <mergeCell ref="Q25:Q26"/>
    <mergeCell ref="D45:D46"/>
    <mergeCell ref="E45:E46"/>
    <mergeCell ref="F45:F46"/>
    <mergeCell ref="G45:G46"/>
    <mergeCell ref="H45:H46"/>
    <mergeCell ref="I45:I46"/>
    <mergeCell ref="J45:J46"/>
    <mergeCell ref="AA45:AA46"/>
    <mergeCell ref="AB45:AB46"/>
    <mergeCell ref="D31:D32"/>
    <mergeCell ref="E25:E30"/>
    <mergeCell ref="F25:F30"/>
    <mergeCell ref="G25:G30"/>
    <mergeCell ref="R42:R44"/>
    <mergeCell ref="S42:S44"/>
    <mergeCell ref="T42:T44"/>
    <mergeCell ref="AI42:AI44"/>
    <mergeCell ref="V42:V44"/>
    <mergeCell ref="W42:W44"/>
    <mergeCell ref="X42:X44"/>
    <mergeCell ref="S25:S26"/>
    <mergeCell ref="T25:T26"/>
    <mergeCell ref="T27:T30"/>
    <mergeCell ref="Z42:Z44"/>
    <mergeCell ref="T36:T41"/>
    <mergeCell ref="U36:U41"/>
    <mergeCell ref="V36:V41"/>
    <mergeCell ref="W36:W41"/>
    <mergeCell ref="X36:X41"/>
    <mergeCell ref="Y36:Y41"/>
    <mergeCell ref="Z36:Z41"/>
    <mergeCell ref="T33:T34"/>
    <mergeCell ref="U33:U34"/>
    <mergeCell ref="V33:V34"/>
    <mergeCell ref="W33:W34"/>
    <mergeCell ref="X33:X34"/>
    <mergeCell ref="Y33:Y34"/>
    <mergeCell ref="Z33:Z34"/>
    <mergeCell ref="L25:L26"/>
    <mergeCell ref="I36:I41"/>
    <mergeCell ref="J36:J41"/>
    <mergeCell ref="K36:K41"/>
    <mergeCell ref="L36:L41"/>
    <mergeCell ref="S36:S41"/>
    <mergeCell ref="M36:M41"/>
    <mergeCell ref="N36:N41"/>
    <mergeCell ref="O36:O41"/>
    <mergeCell ref="O33:O34"/>
    <mergeCell ref="P33:P34"/>
    <mergeCell ref="Q33:Q34"/>
    <mergeCell ref="R33:R34"/>
    <mergeCell ref="S33:S34"/>
    <mergeCell ref="Q59:Q63"/>
    <mergeCell ref="R59:R63"/>
    <mergeCell ref="A42:A44"/>
    <mergeCell ref="B42:B44"/>
    <mergeCell ref="K42:K44"/>
    <mergeCell ref="L42:L44"/>
    <mergeCell ref="M42:M44"/>
    <mergeCell ref="N42:N44"/>
    <mergeCell ref="O42:O44"/>
    <mergeCell ref="P42:P44"/>
    <mergeCell ref="Q42:Q44"/>
    <mergeCell ref="C42:C44"/>
    <mergeCell ref="E42:E44"/>
    <mergeCell ref="F42:F44"/>
    <mergeCell ref="G42:G44"/>
    <mergeCell ref="H42:H44"/>
    <mergeCell ref="I42:I44"/>
    <mergeCell ref="J42:J44"/>
    <mergeCell ref="D53:D54"/>
    <mergeCell ref="D55:D56"/>
    <mergeCell ref="D61:D62"/>
    <mergeCell ref="AN10:AN15"/>
    <mergeCell ref="P36:P41"/>
    <mergeCell ref="H25:H30"/>
    <mergeCell ref="K27:K30"/>
    <mergeCell ref="L27:L30"/>
    <mergeCell ref="M27:M30"/>
    <mergeCell ref="N27:N30"/>
    <mergeCell ref="O27:O30"/>
    <mergeCell ref="P27:P30"/>
    <mergeCell ref="Q27:Q30"/>
    <mergeCell ref="Q36:Q41"/>
    <mergeCell ref="R36:R41"/>
    <mergeCell ref="AJ25:AJ30"/>
    <mergeCell ref="AK25:AK30"/>
    <mergeCell ref="AL25:AL30"/>
    <mergeCell ref="AN36:AN41"/>
    <mergeCell ref="AG36:AG41"/>
    <mergeCell ref="AH36:AH41"/>
    <mergeCell ref="AI36:AI41"/>
    <mergeCell ref="AJ36:AJ41"/>
    <mergeCell ref="AK36:AK41"/>
    <mergeCell ref="AL36:AL41"/>
    <mergeCell ref="K64:K68"/>
    <mergeCell ref="A1:B3"/>
    <mergeCell ref="C1:AN1"/>
    <mergeCell ref="C2:AN2"/>
    <mergeCell ref="C3:AG3"/>
    <mergeCell ref="AH3:AN3"/>
    <mergeCell ref="D10:D11"/>
    <mergeCell ref="K10:K15"/>
    <mergeCell ref="AL10:AL15"/>
    <mergeCell ref="AK10:AK15"/>
    <mergeCell ref="AJ10:AJ15"/>
    <mergeCell ref="AI10:AI15"/>
    <mergeCell ref="L10:L15"/>
    <mergeCell ref="M10:M15"/>
    <mergeCell ref="N10:N15"/>
    <mergeCell ref="O10:O15"/>
    <mergeCell ref="P10:P15"/>
    <mergeCell ref="Q10:Q15"/>
    <mergeCell ref="R10:R15"/>
    <mergeCell ref="S10:S15"/>
    <mergeCell ref="AJ42:AJ44"/>
    <mergeCell ref="L64:L68"/>
    <mergeCell ref="M64:M68"/>
    <mergeCell ref="N64:N68"/>
    <mergeCell ref="O64:O68"/>
    <mergeCell ref="P64:P68"/>
    <mergeCell ref="Q64:Q68"/>
    <mergeCell ref="R64:R68"/>
    <mergeCell ref="K59:K63"/>
    <mergeCell ref="L59:L63"/>
    <mergeCell ref="M59:M63"/>
    <mergeCell ref="N59:N63"/>
    <mergeCell ref="O59:O63"/>
    <mergeCell ref="P59:P63"/>
    <mergeCell ref="AM36:AM41"/>
    <mergeCell ref="AL42:AL44"/>
    <mergeCell ref="AF36:AF41"/>
    <mergeCell ref="AC45:AC46"/>
    <mergeCell ref="AD45:AD46"/>
    <mergeCell ref="AE45:AE46"/>
    <mergeCell ref="AF45:AF46"/>
    <mergeCell ref="AG45:AG46"/>
    <mergeCell ref="AH45:AH46"/>
    <mergeCell ref="AI45:AI46"/>
    <mergeCell ref="AJ45:AJ46"/>
    <mergeCell ref="AK45:AK46"/>
    <mergeCell ref="AM42:AM44"/>
    <mergeCell ref="AK42:AK44"/>
    <mergeCell ref="AL45:AL46"/>
    <mergeCell ref="AM45:AM46"/>
    <mergeCell ref="A36:A41"/>
    <mergeCell ref="C36:C41"/>
    <mergeCell ref="E36:E41"/>
    <mergeCell ref="F36:F41"/>
    <mergeCell ref="G36:G41"/>
    <mergeCell ref="H36:H41"/>
    <mergeCell ref="B40:B41"/>
    <mergeCell ref="D40:D41"/>
    <mergeCell ref="AA36:AA41"/>
    <mergeCell ref="AB36:AB41"/>
    <mergeCell ref="AC36:AC41"/>
    <mergeCell ref="AD36:AD41"/>
    <mergeCell ref="AE36:AE41"/>
    <mergeCell ref="AH53:AH58"/>
    <mergeCell ref="AI53:AI58"/>
    <mergeCell ref="AJ53:AJ58"/>
    <mergeCell ref="AK53:AK58"/>
    <mergeCell ref="AL53:AL58"/>
    <mergeCell ref="L33:L34"/>
    <mergeCell ref="M33:M34"/>
    <mergeCell ref="N33:N34"/>
    <mergeCell ref="AJ31:AJ32"/>
    <mergeCell ref="AK31:AK32"/>
    <mergeCell ref="AL31:AL32"/>
    <mergeCell ref="AI31:AI32"/>
    <mergeCell ref="AJ33:AJ34"/>
    <mergeCell ref="AK33:AK34"/>
    <mergeCell ref="AL33:AL34"/>
    <mergeCell ref="A25:A30"/>
    <mergeCell ref="C25:C30"/>
    <mergeCell ref="K33:K34"/>
    <mergeCell ref="A31:A34"/>
    <mergeCell ref="C31:C34"/>
    <mergeCell ref="E31:E34"/>
    <mergeCell ref="F31:F34"/>
    <mergeCell ref="G31:G34"/>
    <mergeCell ref="H31:H34"/>
    <mergeCell ref="I31:I34"/>
    <mergeCell ref="J31:J34"/>
    <mergeCell ref="D25:D26"/>
    <mergeCell ref="D27:D30"/>
    <mergeCell ref="K25:K26"/>
    <mergeCell ref="AN25:AN30"/>
    <mergeCell ref="AD25:AD30"/>
    <mergeCell ref="AE25:AE30"/>
    <mergeCell ref="AF25:AF30"/>
    <mergeCell ref="AG25:AG30"/>
    <mergeCell ref="AH25:AH30"/>
    <mergeCell ref="AM25:AM30"/>
    <mergeCell ref="I25:I30"/>
    <mergeCell ref="J25:J30"/>
    <mergeCell ref="U25:U30"/>
    <mergeCell ref="AA25:AA30"/>
    <mergeCell ref="AB25:AB30"/>
    <mergeCell ref="AC25:AC30"/>
    <mergeCell ref="R25:R26"/>
    <mergeCell ref="R27:R30"/>
    <mergeCell ref="S27:S30"/>
    <mergeCell ref="X25:X26"/>
    <mergeCell ref="Y25:Y26"/>
    <mergeCell ref="Z25:Z26"/>
    <mergeCell ref="V27:V30"/>
    <mergeCell ref="W27:W30"/>
    <mergeCell ref="X27:X30"/>
    <mergeCell ref="Y27:Y30"/>
    <mergeCell ref="Z27:Z30"/>
    <mergeCell ref="AI20:AI24"/>
    <mergeCell ref="AG20:AG24"/>
    <mergeCell ref="AH20:AH24"/>
    <mergeCell ref="AM20:AM24"/>
    <mergeCell ref="AN20:AN24"/>
    <mergeCell ref="AJ20:AJ24"/>
    <mergeCell ref="AK20:AK24"/>
    <mergeCell ref="AL20:AL24"/>
    <mergeCell ref="AA20:AA24"/>
    <mergeCell ref="AB20:AB24"/>
    <mergeCell ref="AC20:AC24"/>
    <mergeCell ref="AD20:AD24"/>
    <mergeCell ref="AE20:AE24"/>
    <mergeCell ref="AF20:AF24"/>
    <mergeCell ref="A20:A24"/>
    <mergeCell ref="C20:C24"/>
    <mergeCell ref="E20:E24"/>
    <mergeCell ref="F20:F24"/>
    <mergeCell ref="G20:G24"/>
    <mergeCell ref="H20:H24"/>
    <mergeCell ref="I20:I24"/>
    <mergeCell ref="J20:J24"/>
    <mergeCell ref="U20:U24"/>
    <mergeCell ref="D22:D24"/>
    <mergeCell ref="B21:B24"/>
    <mergeCell ref="K20:K24"/>
    <mergeCell ref="L20:L24"/>
    <mergeCell ref="M20:M24"/>
    <mergeCell ref="N20:N24"/>
    <mergeCell ref="O20:O24"/>
    <mergeCell ref="P20:P24"/>
    <mergeCell ref="Q20:Q24"/>
    <mergeCell ref="R20:R24"/>
    <mergeCell ref="S20:S24"/>
    <mergeCell ref="T20:T24"/>
    <mergeCell ref="AI16:AI19"/>
    <mergeCell ref="AJ16:AJ19"/>
    <mergeCell ref="AK16:AK19"/>
    <mergeCell ref="AL16:AL19"/>
    <mergeCell ref="AM16:AM19"/>
    <mergeCell ref="AN16:AN19"/>
    <mergeCell ref="AC16:AC19"/>
    <mergeCell ref="AD16:AD19"/>
    <mergeCell ref="AE16:AE19"/>
    <mergeCell ref="AF16:AF19"/>
    <mergeCell ref="AG16:AG19"/>
    <mergeCell ref="AH16:AH19"/>
    <mergeCell ref="W16:W19"/>
    <mergeCell ref="X16:X19"/>
    <mergeCell ref="Y16:Y19"/>
    <mergeCell ref="Z16:Z19"/>
    <mergeCell ref="AA16:AA19"/>
    <mergeCell ref="AB16:AB19"/>
    <mergeCell ref="Q16:Q19"/>
    <mergeCell ref="R16:R19"/>
    <mergeCell ref="S16:S19"/>
    <mergeCell ref="T16:T19"/>
    <mergeCell ref="U16:U19"/>
    <mergeCell ref="V16:V19"/>
    <mergeCell ref="K16:K19"/>
    <mergeCell ref="L16:L19"/>
    <mergeCell ref="M16:M19"/>
    <mergeCell ref="N16:N19"/>
    <mergeCell ref="O16:O19"/>
    <mergeCell ref="P16:P19"/>
    <mergeCell ref="A16:A19"/>
    <mergeCell ref="C16:C19"/>
    <mergeCell ref="E16:E19"/>
    <mergeCell ref="F16:F19"/>
    <mergeCell ref="G16:G19"/>
    <mergeCell ref="H16:H19"/>
    <mergeCell ref="I16:I19"/>
    <mergeCell ref="J16:J19"/>
    <mergeCell ref="AG10:AG15"/>
    <mergeCell ref="AH10:AH15"/>
    <mergeCell ref="AH5:AH9"/>
    <mergeCell ref="AC6:AF6"/>
    <mergeCell ref="F7:G8"/>
    <mergeCell ref="H7:I8"/>
    <mergeCell ref="J7:J9"/>
    <mergeCell ref="AI5:AL6"/>
    <mergeCell ref="AM10:AM15"/>
    <mergeCell ref="I10:I15"/>
    <mergeCell ref="J10:J15"/>
    <mergeCell ref="U10:U15"/>
    <mergeCell ref="AA10:AA15"/>
    <mergeCell ref="AB10:AB15"/>
    <mergeCell ref="AC10:AC15"/>
    <mergeCell ref="X10:X15"/>
    <mergeCell ref="Y10:Y15"/>
    <mergeCell ref="Z10:Z15"/>
    <mergeCell ref="AD10:AD15"/>
    <mergeCell ref="AE10:AE15"/>
    <mergeCell ref="AF10:AF15"/>
    <mergeCell ref="AM5:AN6"/>
    <mergeCell ref="AK7:AK9"/>
    <mergeCell ref="AL7:AL8"/>
    <mergeCell ref="A10:A15"/>
    <mergeCell ref="C10:C15"/>
    <mergeCell ref="E10:E15"/>
    <mergeCell ref="F10:F15"/>
    <mergeCell ref="G10:G15"/>
    <mergeCell ref="H10:H15"/>
    <mergeCell ref="T10:T15"/>
    <mergeCell ref="V10:V15"/>
    <mergeCell ref="W10:W15"/>
    <mergeCell ref="D12:D13"/>
    <mergeCell ref="D14:D15"/>
    <mergeCell ref="AG7:AG9"/>
    <mergeCell ref="AI7:AI9"/>
    <mergeCell ref="AJ7:AJ9"/>
    <mergeCell ref="A4:AN4"/>
    <mergeCell ref="B6:B8"/>
    <mergeCell ref="C6:C8"/>
    <mergeCell ref="D6:D8"/>
    <mergeCell ref="E6:E9"/>
    <mergeCell ref="F6:I6"/>
    <mergeCell ref="K8:K9"/>
    <mergeCell ref="L8:L9"/>
    <mergeCell ref="M8:V8"/>
    <mergeCell ref="X8:AB8"/>
    <mergeCell ref="T9:U9"/>
    <mergeCell ref="X9:Y9"/>
    <mergeCell ref="AA9:AB9"/>
    <mergeCell ref="AN42:AN44"/>
    <mergeCell ref="A5:A9"/>
    <mergeCell ref="B5:E5"/>
    <mergeCell ref="F5:J5"/>
    <mergeCell ref="K5:AB6"/>
    <mergeCell ref="AC5:AG5"/>
    <mergeCell ref="A45:A46"/>
    <mergeCell ref="C45:C46"/>
    <mergeCell ref="U45:U46"/>
    <mergeCell ref="U42:U44"/>
    <mergeCell ref="AA42:AA44"/>
    <mergeCell ref="AB42:AB44"/>
    <mergeCell ref="AC42:AC44"/>
    <mergeCell ref="AD42:AD44"/>
    <mergeCell ref="AE42:AE44"/>
    <mergeCell ref="AF42:AF44"/>
    <mergeCell ref="AG42:AG44"/>
    <mergeCell ref="AH42:AH44"/>
    <mergeCell ref="AM7:AM9"/>
    <mergeCell ref="AN7:AN9"/>
    <mergeCell ref="K7:AB7"/>
    <mergeCell ref="AC7:AD8"/>
    <mergeCell ref="AE7:AF8"/>
    <mergeCell ref="B33:B34"/>
    <mergeCell ref="A48:A52"/>
    <mergeCell ref="C48:C52"/>
    <mergeCell ref="E48:E52"/>
    <mergeCell ref="F48:F52"/>
    <mergeCell ref="G48:G52"/>
    <mergeCell ref="H48:H52"/>
    <mergeCell ref="I48:I52"/>
    <mergeCell ref="J48:J52"/>
    <mergeCell ref="U48:U52"/>
    <mergeCell ref="D51:D52"/>
    <mergeCell ref="AN48:AN52"/>
    <mergeCell ref="A53:A58"/>
    <mergeCell ref="C53:C58"/>
    <mergeCell ref="E53:E58"/>
    <mergeCell ref="F53:F58"/>
    <mergeCell ref="G53:G58"/>
    <mergeCell ref="H53:H58"/>
    <mergeCell ref="I53:I58"/>
    <mergeCell ref="J53:J58"/>
    <mergeCell ref="K53:K58"/>
    <mergeCell ref="L53:L58"/>
    <mergeCell ref="M53:M58"/>
    <mergeCell ref="N53:N58"/>
    <mergeCell ref="O53:O58"/>
    <mergeCell ref="P53:P58"/>
    <mergeCell ref="Q53:Q58"/>
    <mergeCell ref="R53:R58"/>
    <mergeCell ref="S53:S58"/>
    <mergeCell ref="T53:T58"/>
    <mergeCell ref="U53:U58"/>
    <mergeCell ref="V53:V58"/>
    <mergeCell ref="W53:W58"/>
    <mergeCell ref="X53:X58"/>
    <mergeCell ref="Y53:Y58"/>
    <mergeCell ref="AM53:AM58"/>
    <mergeCell ref="AN53:AN58"/>
    <mergeCell ref="AL59:AL63"/>
    <mergeCell ref="AM59:AM63"/>
    <mergeCell ref="AN59:AN63"/>
    <mergeCell ref="AK59:AK63"/>
    <mergeCell ref="A59:A63"/>
    <mergeCell ref="A64:A68"/>
    <mergeCell ref="C64:C68"/>
    <mergeCell ref="E64:E68"/>
    <mergeCell ref="F64:F68"/>
    <mergeCell ref="G64:G68"/>
    <mergeCell ref="H64:H68"/>
    <mergeCell ref="I64:I68"/>
    <mergeCell ref="J64:J68"/>
    <mergeCell ref="I59:I63"/>
    <mergeCell ref="J59:J63"/>
    <mergeCell ref="C59:C63"/>
    <mergeCell ref="E59:E63"/>
    <mergeCell ref="F59:F63"/>
    <mergeCell ref="G59:G63"/>
    <mergeCell ref="H59:H63"/>
    <mergeCell ref="S64:S68"/>
    <mergeCell ref="T64:T68"/>
    <mergeCell ref="U64:U68"/>
    <mergeCell ref="V64:V68"/>
    <mergeCell ref="S59:S63"/>
    <mergeCell ref="T59:T63"/>
    <mergeCell ref="U59:U63"/>
    <mergeCell ref="V59:V63"/>
    <mergeCell ref="W64:W68"/>
    <mergeCell ref="X64:X68"/>
    <mergeCell ref="Y64:Y68"/>
    <mergeCell ref="W59:W63"/>
    <mergeCell ref="X59:X63"/>
    <mergeCell ref="Y59:Y63"/>
    <mergeCell ref="AA64:AA68"/>
    <mergeCell ref="AN78:AN81"/>
    <mergeCell ref="AK64:AK68"/>
    <mergeCell ref="AL64:AL68"/>
    <mergeCell ref="AM64:AM68"/>
    <mergeCell ref="AN64:AN68"/>
    <mergeCell ref="AB64:AB68"/>
    <mergeCell ref="AC64:AC68"/>
    <mergeCell ref="AD64:AD68"/>
    <mergeCell ref="AE64:AE68"/>
    <mergeCell ref="AF64:AF68"/>
    <mergeCell ref="AG64:AG68"/>
    <mergeCell ref="AH64:AH68"/>
    <mergeCell ref="AI64:AI68"/>
    <mergeCell ref="AJ64:AJ68"/>
    <mergeCell ref="AA78:AA81"/>
    <mergeCell ref="AB78:AB81"/>
    <mergeCell ref="AC78:AC81"/>
    <mergeCell ref="AD78:AD81"/>
    <mergeCell ref="AE78:AE81"/>
    <mergeCell ref="AF78:AF81"/>
    <mergeCell ref="AG78:AG81"/>
    <mergeCell ref="AH78:AH81"/>
    <mergeCell ref="A78:A81"/>
    <mergeCell ref="C78:C81"/>
    <mergeCell ref="E78:E81"/>
    <mergeCell ref="F78:F81"/>
    <mergeCell ref="G78:G81"/>
    <mergeCell ref="H78:H81"/>
    <mergeCell ref="I78:I81"/>
    <mergeCell ref="J78:J81"/>
    <mergeCell ref="U78:U81"/>
    <mergeCell ref="AN31:AN34"/>
    <mergeCell ref="AA31:AA34"/>
    <mergeCell ref="AB31:AB34"/>
    <mergeCell ref="AC31:AC34"/>
    <mergeCell ref="AD31:AD34"/>
    <mergeCell ref="AE31:AE34"/>
    <mergeCell ref="AF31:AF34"/>
    <mergeCell ref="AG31:AG34"/>
    <mergeCell ref="AH31:AH34"/>
    <mergeCell ref="AM31:AM34"/>
  </mergeCells>
  <conditionalFormatting sqref="J10">
    <cfRule type="containsText" dxfId="467" priority="377" operator="containsText" text="EXTREMO">
      <formula>NOT(ISERROR(SEARCH("EXTREMO",J10)))</formula>
    </cfRule>
    <cfRule type="containsText" dxfId="466" priority="378" operator="containsText" text="ALTO">
      <formula>NOT(ISERROR(SEARCH("ALTO",J10)))</formula>
    </cfRule>
    <cfRule type="containsText" dxfId="465" priority="379" operator="containsText" text="MEDIO">
      <formula>NOT(ISERROR(SEARCH("MEDIO",J10)))</formula>
    </cfRule>
    <cfRule type="containsText" dxfId="464" priority="380" operator="containsText" text="BAJO">
      <formula>NOT(ISERROR(SEARCH("BAJO",J10)))</formula>
    </cfRule>
  </conditionalFormatting>
  <conditionalFormatting sqref="AG10">
    <cfRule type="containsText" dxfId="463" priority="369" operator="containsText" text="EXTREMO">
      <formula>NOT(ISERROR(SEARCH("EXTREMO",AG10)))</formula>
    </cfRule>
    <cfRule type="containsText" dxfId="462" priority="370" operator="containsText" text="ALTO">
      <formula>NOT(ISERROR(SEARCH("ALTO",AG10)))</formula>
    </cfRule>
    <cfRule type="containsText" dxfId="461" priority="371" operator="containsText" text="MEDIO">
      <formula>NOT(ISERROR(SEARCH("MEDIO",AG10)))</formula>
    </cfRule>
    <cfRule type="containsText" dxfId="460" priority="372" operator="containsText" text="BAJO">
      <formula>NOT(ISERROR(SEARCH("BAJO",AG10)))</formula>
    </cfRule>
  </conditionalFormatting>
  <conditionalFormatting sqref="J16:J17">
    <cfRule type="containsText" dxfId="459" priority="361" operator="containsText" text="EXTREMO">
      <formula>NOT(ISERROR(SEARCH("EXTREMO",J16)))</formula>
    </cfRule>
    <cfRule type="containsText" dxfId="458" priority="362" operator="containsText" text="ALTO">
      <formula>NOT(ISERROR(SEARCH("ALTO",J16)))</formula>
    </cfRule>
    <cfRule type="containsText" dxfId="457" priority="363" operator="containsText" text="MEDIO">
      <formula>NOT(ISERROR(SEARCH("MEDIO",J16)))</formula>
    </cfRule>
    <cfRule type="containsText" dxfId="456" priority="364" operator="containsText" text="BAJO">
      <formula>NOT(ISERROR(SEARCH("BAJO",J16)))</formula>
    </cfRule>
  </conditionalFormatting>
  <conditionalFormatting sqref="AG16:AG17">
    <cfRule type="containsText" dxfId="455" priority="353" operator="containsText" text="EXTREMO">
      <formula>NOT(ISERROR(SEARCH("EXTREMO",AG16)))</formula>
    </cfRule>
    <cfRule type="containsText" dxfId="454" priority="354" operator="containsText" text="ALTO">
      <formula>NOT(ISERROR(SEARCH("ALTO",AG16)))</formula>
    </cfRule>
    <cfRule type="containsText" dxfId="453" priority="355" operator="containsText" text="MEDIO">
      <formula>NOT(ISERROR(SEARCH("MEDIO",AG16)))</formula>
    </cfRule>
    <cfRule type="containsText" dxfId="452" priority="356" operator="containsText" text="BAJO">
      <formula>NOT(ISERROR(SEARCH("BAJO",AG16)))</formula>
    </cfRule>
  </conditionalFormatting>
  <conditionalFormatting sqref="J20">
    <cfRule type="containsText" dxfId="451" priority="345" operator="containsText" text="EXTREMO">
      <formula>NOT(ISERROR(SEARCH("EXTREMO",J20)))</formula>
    </cfRule>
    <cfRule type="containsText" dxfId="450" priority="346" operator="containsText" text="ALTO">
      <formula>NOT(ISERROR(SEARCH("ALTO",J20)))</formula>
    </cfRule>
    <cfRule type="containsText" dxfId="449" priority="347" operator="containsText" text="MEDIO">
      <formula>NOT(ISERROR(SEARCH("MEDIO",J20)))</formula>
    </cfRule>
    <cfRule type="containsText" dxfId="448" priority="348" operator="containsText" text="BAJO">
      <formula>NOT(ISERROR(SEARCH("BAJO",J20)))</formula>
    </cfRule>
  </conditionalFormatting>
  <conditionalFormatting sqref="AG20">
    <cfRule type="containsText" dxfId="447" priority="337" operator="containsText" text="EXTREMO">
      <formula>NOT(ISERROR(SEARCH("EXTREMO",AG20)))</formula>
    </cfRule>
    <cfRule type="containsText" dxfId="446" priority="338" operator="containsText" text="ALTO">
      <formula>NOT(ISERROR(SEARCH("ALTO",AG20)))</formula>
    </cfRule>
    <cfRule type="containsText" dxfId="445" priority="339" operator="containsText" text="MEDIO">
      <formula>NOT(ISERROR(SEARCH("MEDIO",AG20)))</formula>
    </cfRule>
    <cfRule type="containsText" dxfId="444" priority="340" operator="containsText" text="BAJO">
      <formula>NOT(ISERROR(SEARCH("BAJO",AG20)))</formula>
    </cfRule>
  </conditionalFormatting>
  <conditionalFormatting sqref="J25">
    <cfRule type="containsText" dxfId="443" priority="329" operator="containsText" text="EXTREMO">
      <formula>NOT(ISERROR(SEARCH("EXTREMO",J25)))</formula>
    </cfRule>
    <cfRule type="containsText" dxfId="442" priority="330" operator="containsText" text="ALTO">
      <formula>NOT(ISERROR(SEARCH("ALTO",J25)))</formula>
    </cfRule>
    <cfRule type="containsText" dxfId="441" priority="331" operator="containsText" text="MEDIO">
      <formula>NOT(ISERROR(SEARCH("MEDIO",J25)))</formula>
    </cfRule>
    <cfRule type="containsText" dxfId="440" priority="332" operator="containsText" text="BAJO">
      <formula>NOT(ISERROR(SEARCH("BAJO",J25)))</formula>
    </cfRule>
  </conditionalFormatting>
  <conditionalFormatting sqref="AG25">
    <cfRule type="containsText" dxfId="439" priority="321" operator="containsText" text="EXTREMO">
      <formula>NOT(ISERROR(SEARCH("EXTREMO",AG25)))</formula>
    </cfRule>
    <cfRule type="containsText" dxfId="438" priority="322" operator="containsText" text="ALTO">
      <formula>NOT(ISERROR(SEARCH("ALTO",AG25)))</formula>
    </cfRule>
    <cfRule type="containsText" dxfId="437" priority="323" operator="containsText" text="MEDIO">
      <formula>NOT(ISERROR(SEARCH("MEDIO",AG25)))</formula>
    </cfRule>
    <cfRule type="containsText" dxfId="436" priority="324" operator="containsText" text="BAJO">
      <formula>NOT(ISERROR(SEARCH("BAJO",AG25)))</formula>
    </cfRule>
  </conditionalFormatting>
  <conditionalFormatting sqref="J31">
    <cfRule type="containsText" dxfId="435" priority="313" operator="containsText" text="EXTREMO">
      <formula>NOT(ISERROR(SEARCH("EXTREMO",J31)))</formula>
    </cfRule>
    <cfRule type="containsText" dxfId="434" priority="314" operator="containsText" text="ALTO">
      <formula>NOT(ISERROR(SEARCH("ALTO",J31)))</formula>
    </cfRule>
    <cfRule type="containsText" dxfId="433" priority="315" operator="containsText" text="MEDIO">
      <formula>NOT(ISERROR(SEARCH("MEDIO",J31)))</formula>
    </cfRule>
    <cfRule type="containsText" dxfId="432" priority="316" operator="containsText" text="BAJO">
      <formula>NOT(ISERROR(SEARCH("BAJO",J31)))</formula>
    </cfRule>
  </conditionalFormatting>
  <conditionalFormatting sqref="J35">
    <cfRule type="containsText" dxfId="431" priority="297" operator="containsText" text="EXTREMO">
      <formula>NOT(ISERROR(SEARCH("EXTREMO",J35)))</formula>
    </cfRule>
    <cfRule type="containsText" dxfId="430" priority="298" operator="containsText" text="ALTO">
      <formula>NOT(ISERROR(SEARCH("ALTO",J35)))</formula>
    </cfRule>
    <cfRule type="containsText" dxfId="429" priority="299" operator="containsText" text="MEDIO">
      <formula>NOT(ISERROR(SEARCH("MEDIO",J35)))</formula>
    </cfRule>
    <cfRule type="containsText" dxfId="428" priority="300" operator="containsText" text="BAJO">
      <formula>NOT(ISERROR(SEARCH("BAJO",J35)))</formula>
    </cfRule>
  </conditionalFormatting>
  <conditionalFormatting sqref="AG35">
    <cfRule type="containsText" dxfId="427" priority="289" operator="containsText" text="EXTREMO">
      <formula>NOT(ISERROR(SEARCH("EXTREMO",AG35)))</formula>
    </cfRule>
    <cfRule type="containsText" dxfId="426" priority="290" operator="containsText" text="ALTO">
      <formula>NOT(ISERROR(SEARCH("ALTO",AG35)))</formula>
    </cfRule>
    <cfRule type="containsText" dxfId="425" priority="291" operator="containsText" text="MEDIO">
      <formula>NOT(ISERROR(SEARCH("MEDIO",AG35)))</formula>
    </cfRule>
    <cfRule type="containsText" dxfId="424" priority="292" operator="containsText" text="BAJO">
      <formula>NOT(ISERROR(SEARCH("BAJO",AG35)))</formula>
    </cfRule>
  </conditionalFormatting>
  <conditionalFormatting sqref="J42">
    <cfRule type="containsText" dxfId="415" priority="265" operator="containsText" text="EXTREMO">
      <formula>NOT(ISERROR(SEARCH("EXTREMO",J42)))</formula>
    </cfRule>
    <cfRule type="containsText" dxfId="414" priority="266" operator="containsText" text="ALTO">
      <formula>NOT(ISERROR(SEARCH("ALTO",J42)))</formula>
    </cfRule>
    <cfRule type="containsText" dxfId="413" priority="267" operator="containsText" text="MEDIO">
      <formula>NOT(ISERROR(SEARCH("MEDIO",J42)))</formula>
    </cfRule>
    <cfRule type="containsText" dxfId="412" priority="268" operator="containsText" text="BAJO">
      <formula>NOT(ISERROR(SEARCH("BAJO",J42)))</formula>
    </cfRule>
  </conditionalFormatting>
  <conditionalFormatting sqref="AG42">
    <cfRule type="containsText" dxfId="411" priority="257" operator="containsText" text="EXTREMO">
      <formula>NOT(ISERROR(SEARCH("EXTREMO",AG42)))</formula>
    </cfRule>
    <cfRule type="containsText" dxfId="410" priority="258" operator="containsText" text="ALTO">
      <formula>NOT(ISERROR(SEARCH("ALTO",AG42)))</formula>
    </cfRule>
    <cfRule type="containsText" dxfId="409" priority="259" operator="containsText" text="MEDIO">
      <formula>NOT(ISERROR(SEARCH("MEDIO",AG42)))</formula>
    </cfRule>
    <cfRule type="containsText" dxfId="408" priority="260" operator="containsText" text="BAJO">
      <formula>NOT(ISERROR(SEARCH("BAJO",AG42)))</formula>
    </cfRule>
  </conditionalFormatting>
  <conditionalFormatting sqref="J45">
    <cfRule type="containsText" dxfId="407" priority="249" operator="containsText" text="EXTREMO">
      <formula>NOT(ISERROR(SEARCH("EXTREMO",J45)))</formula>
    </cfRule>
    <cfRule type="containsText" dxfId="406" priority="250" operator="containsText" text="ALTO">
      <formula>NOT(ISERROR(SEARCH("ALTO",J45)))</formula>
    </cfRule>
    <cfRule type="containsText" dxfId="405" priority="251" operator="containsText" text="MEDIO">
      <formula>NOT(ISERROR(SEARCH("MEDIO",J45)))</formula>
    </cfRule>
    <cfRule type="containsText" dxfId="404" priority="252" operator="containsText" text="BAJO">
      <formula>NOT(ISERROR(SEARCH("BAJO",J45)))</formula>
    </cfRule>
  </conditionalFormatting>
  <conditionalFormatting sqref="AG45">
    <cfRule type="containsText" dxfId="403" priority="241" operator="containsText" text="EXTREMO">
      <formula>NOT(ISERROR(SEARCH("EXTREMO",AG45)))</formula>
    </cfRule>
    <cfRule type="containsText" dxfId="402" priority="242" operator="containsText" text="ALTO">
      <formula>NOT(ISERROR(SEARCH("ALTO",AG45)))</formula>
    </cfRule>
    <cfRule type="containsText" dxfId="401" priority="243" operator="containsText" text="MEDIO">
      <formula>NOT(ISERROR(SEARCH("MEDIO",AG45)))</formula>
    </cfRule>
    <cfRule type="containsText" dxfId="400" priority="244" operator="containsText" text="BAJO">
      <formula>NOT(ISERROR(SEARCH("BAJO",AG45)))</formula>
    </cfRule>
  </conditionalFormatting>
  <conditionalFormatting sqref="J47">
    <cfRule type="containsText" dxfId="399" priority="233" operator="containsText" text="EXTREMO">
      <formula>NOT(ISERROR(SEARCH("EXTREMO",J47)))</formula>
    </cfRule>
    <cfRule type="containsText" dxfId="398" priority="234" operator="containsText" text="ALTO">
      <formula>NOT(ISERROR(SEARCH("ALTO",J47)))</formula>
    </cfRule>
    <cfRule type="containsText" dxfId="397" priority="235" operator="containsText" text="MEDIO">
      <formula>NOT(ISERROR(SEARCH("MEDIO",J47)))</formula>
    </cfRule>
    <cfRule type="containsText" dxfId="396" priority="236" operator="containsText" text="BAJO">
      <formula>NOT(ISERROR(SEARCH("BAJO",J47)))</formula>
    </cfRule>
  </conditionalFormatting>
  <conditionalFormatting sqref="AG47">
    <cfRule type="containsText" dxfId="395" priority="225" operator="containsText" text="EXTREMO">
      <formula>NOT(ISERROR(SEARCH("EXTREMO",AG47)))</formula>
    </cfRule>
    <cfRule type="containsText" dxfId="394" priority="226" operator="containsText" text="ALTO">
      <formula>NOT(ISERROR(SEARCH("ALTO",AG47)))</formula>
    </cfRule>
    <cfRule type="containsText" dxfId="393" priority="227" operator="containsText" text="MEDIO">
      <formula>NOT(ISERROR(SEARCH("MEDIO",AG47)))</formula>
    </cfRule>
    <cfRule type="containsText" dxfId="392" priority="228" operator="containsText" text="BAJO">
      <formula>NOT(ISERROR(SEARCH("BAJO",AG47)))</formula>
    </cfRule>
  </conditionalFormatting>
  <conditionalFormatting sqref="J48">
    <cfRule type="containsText" dxfId="391" priority="201" operator="containsText" text="EXTREMO">
      <formula>NOT(ISERROR(SEARCH("EXTREMO",J48)))</formula>
    </cfRule>
    <cfRule type="containsText" dxfId="390" priority="202" operator="containsText" text="ALTO">
      <formula>NOT(ISERROR(SEARCH("ALTO",J48)))</formula>
    </cfRule>
    <cfRule type="containsText" dxfId="389" priority="203" operator="containsText" text="MEDIO">
      <formula>NOT(ISERROR(SEARCH("MEDIO",J48)))</formula>
    </cfRule>
    <cfRule type="containsText" dxfId="388" priority="204" operator="containsText" text="BAJO">
      <formula>NOT(ISERROR(SEARCH("BAJO",J48)))</formula>
    </cfRule>
  </conditionalFormatting>
  <conditionalFormatting sqref="AG48">
    <cfRule type="containsText" dxfId="387" priority="193" operator="containsText" text="EXTREMO">
      <formula>NOT(ISERROR(SEARCH("EXTREMO",AG48)))</formula>
    </cfRule>
    <cfRule type="containsText" dxfId="386" priority="194" operator="containsText" text="ALTO">
      <formula>NOT(ISERROR(SEARCH("ALTO",AG48)))</formula>
    </cfRule>
    <cfRule type="containsText" dxfId="385" priority="195" operator="containsText" text="MEDIO">
      <formula>NOT(ISERROR(SEARCH("MEDIO",AG48)))</formula>
    </cfRule>
    <cfRule type="containsText" dxfId="384" priority="196" operator="containsText" text="BAJO">
      <formula>NOT(ISERROR(SEARCH("BAJO",AG48)))</formula>
    </cfRule>
  </conditionalFormatting>
  <conditionalFormatting sqref="J53:J55">
    <cfRule type="containsText" dxfId="383" priority="153" operator="containsText" text="EXTREMO">
      <formula>NOT(ISERROR(SEARCH("EXTREMO",J53)))</formula>
    </cfRule>
    <cfRule type="containsText" dxfId="382" priority="154" operator="containsText" text="ALTO">
      <formula>NOT(ISERROR(SEARCH("ALTO",J53)))</formula>
    </cfRule>
    <cfRule type="containsText" dxfId="381" priority="155" operator="containsText" text="MEDIO">
      <formula>NOT(ISERROR(SEARCH("MEDIO",J53)))</formula>
    </cfRule>
    <cfRule type="containsText" dxfId="380" priority="156" operator="containsText" text="BAJO">
      <formula>NOT(ISERROR(SEARCH("BAJO",J53)))</formula>
    </cfRule>
  </conditionalFormatting>
  <conditionalFormatting sqref="AG53:AG55">
    <cfRule type="containsText" dxfId="379" priority="145" operator="containsText" text="EXTREMO">
      <formula>NOT(ISERROR(SEARCH("EXTREMO",AG53)))</formula>
    </cfRule>
    <cfRule type="containsText" dxfId="378" priority="146" operator="containsText" text="ALTO">
      <formula>NOT(ISERROR(SEARCH("ALTO",AG53)))</formula>
    </cfRule>
    <cfRule type="containsText" dxfId="377" priority="147" operator="containsText" text="MEDIO">
      <formula>NOT(ISERROR(SEARCH("MEDIO",AG53)))</formula>
    </cfRule>
    <cfRule type="containsText" dxfId="376" priority="148" operator="containsText" text="BAJO">
      <formula>NOT(ISERROR(SEARCH("BAJO",AG53)))</formula>
    </cfRule>
  </conditionalFormatting>
  <conditionalFormatting sqref="J59">
    <cfRule type="containsText" dxfId="375" priority="137" operator="containsText" text="EXTREMO">
      <formula>NOT(ISERROR(SEARCH("EXTREMO",J59)))</formula>
    </cfRule>
    <cfRule type="containsText" dxfId="374" priority="138" operator="containsText" text="ALTO">
      <formula>NOT(ISERROR(SEARCH("ALTO",J59)))</formula>
    </cfRule>
    <cfRule type="containsText" dxfId="373" priority="139" operator="containsText" text="MEDIO">
      <formula>NOT(ISERROR(SEARCH("MEDIO",J59)))</formula>
    </cfRule>
    <cfRule type="containsText" dxfId="372" priority="140" operator="containsText" text="BAJO">
      <formula>NOT(ISERROR(SEARCH("BAJO",J59)))</formula>
    </cfRule>
  </conditionalFormatting>
  <conditionalFormatting sqref="AG59">
    <cfRule type="containsText" dxfId="371" priority="129" operator="containsText" text="EXTREMO">
      <formula>NOT(ISERROR(SEARCH("EXTREMO",AG59)))</formula>
    </cfRule>
    <cfRule type="containsText" dxfId="370" priority="130" operator="containsText" text="ALTO">
      <formula>NOT(ISERROR(SEARCH("ALTO",AG59)))</formula>
    </cfRule>
    <cfRule type="containsText" dxfId="369" priority="131" operator="containsText" text="MEDIO">
      <formula>NOT(ISERROR(SEARCH("MEDIO",AG59)))</formula>
    </cfRule>
    <cfRule type="containsText" dxfId="368" priority="132" operator="containsText" text="BAJO">
      <formula>NOT(ISERROR(SEARCH("BAJO",AG59)))</formula>
    </cfRule>
  </conditionalFormatting>
  <conditionalFormatting sqref="J64">
    <cfRule type="containsText" dxfId="367" priority="105" operator="containsText" text="EXTREMO">
      <formula>NOT(ISERROR(SEARCH("EXTREMO",J64)))</formula>
    </cfRule>
    <cfRule type="containsText" dxfId="366" priority="106" operator="containsText" text="ALTO">
      <formula>NOT(ISERROR(SEARCH("ALTO",J64)))</formula>
    </cfRule>
    <cfRule type="containsText" dxfId="365" priority="107" operator="containsText" text="MEDIO">
      <formula>NOT(ISERROR(SEARCH("MEDIO",J64)))</formula>
    </cfRule>
    <cfRule type="containsText" dxfId="364" priority="108" operator="containsText" text="BAJO">
      <formula>NOT(ISERROR(SEARCH("BAJO",J64)))</formula>
    </cfRule>
  </conditionalFormatting>
  <conditionalFormatting sqref="AG64">
    <cfRule type="containsText" dxfId="363" priority="97" operator="containsText" text="EXTREMO">
      <formula>NOT(ISERROR(SEARCH("EXTREMO",AG64)))</formula>
    </cfRule>
    <cfRule type="containsText" dxfId="362" priority="98" operator="containsText" text="ALTO">
      <formula>NOT(ISERROR(SEARCH("ALTO",AG64)))</formula>
    </cfRule>
    <cfRule type="containsText" dxfId="361" priority="99" operator="containsText" text="MEDIO">
      <formula>NOT(ISERROR(SEARCH("MEDIO",AG64)))</formula>
    </cfRule>
    <cfRule type="containsText" dxfId="360" priority="100" operator="containsText" text="BAJO">
      <formula>NOT(ISERROR(SEARCH("BAJO",AG64)))</formula>
    </cfRule>
  </conditionalFormatting>
  <conditionalFormatting sqref="J78:J79">
    <cfRule type="containsText" dxfId="359" priority="57" operator="containsText" text="EXTREMO">
      <formula>NOT(ISERROR(SEARCH("EXTREMO",J78)))</formula>
    </cfRule>
    <cfRule type="containsText" dxfId="358" priority="58" operator="containsText" text="ALTO">
      <formula>NOT(ISERROR(SEARCH("ALTO",J78)))</formula>
    </cfRule>
    <cfRule type="containsText" dxfId="357" priority="59" operator="containsText" text="MEDIO">
      <formula>NOT(ISERROR(SEARCH("MEDIO",J78)))</formula>
    </cfRule>
    <cfRule type="containsText" dxfId="356" priority="60" operator="containsText" text="BAJO">
      <formula>NOT(ISERROR(SEARCH("BAJO",J78)))</formula>
    </cfRule>
  </conditionalFormatting>
  <conditionalFormatting sqref="AG78:AG79">
    <cfRule type="containsText" dxfId="355" priority="49" operator="containsText" text="EXTREMO">
      <formula>NOT(ISERROR(SEARCH("EXTREMO",AG78)))</formula>
    </cfRule>
    <cfRule type="containsText" dxfId="354" priority="50" operator="containsText" text="ALTO">
      <formula>NOT(ISERROR(SEARCH("ALTO",AG78)))</formula>
    </cfRule>
    <cfRule type="containsText" dxfId="353" priority="51" operator="containsText" text="MEDIO">
      <formula>NOT(ISERROR(SEARCH("MEDIO",AG78)))</formula>
    </cfRule>
    <cfRule type="containsText" dxfId="352" priority="52" operator="containsText" text="BAJO">
      <formula>NOT(ISERROR(SEARCH("BAJO",AG78)))</formula>
    </cfRule>
  </conditionalFormatting>
  <conditionalFormatting sqref="J74">
    <cfRule type="containsText" dxfId="351" priority="73" operator="containsText" text="EXTREMO">
      <formula>NOT(ISERROR(SEARCH("EXTREMO",J74)))</formula>
    </cfRule>
    <cfRule type="containsText" dxfId="350" priority="74" operator="containsText" text="ALTO">
      <formula>NOT(ISERROR(SEARCH("ALTO",J74)))</formula>
    </cfRule>
    <cfRule type="containsText" dxfId="349" priority="75" operator="containsText" text="MEDIO">
      <formula>NOT(ISERROR(SEARCH("MEDIO",J74)))</formula>
    </cfRule>
    <cfRule type="containsText" dxfId="348" priority="76" operator="containsText" text="BAJO">
      <formula>NOT(ISERROR(SEARCH("BAJO",J74)))</formula>
    </cfRule>
  </conditionalFormatting>
  <conditionalFormatting sqref="AG74">
    <cfRule type="containsText" dxfId="347" priority="65" operator="containsText" text="EXTREMO">
      <formula>NOT(ISERROR(SEARCH("EXTREMO",AG74)))</formula>
    </cfRule>
    <cfRule type="containsText" dxfId="346" priority="66" operator="containsText" text="ALTO">
      <formula>NOT(ISERROR(SEARCH("ALTO",AG74)))</formula>
    </cfRule>
    <cfRule type="containsText" dxfId="345" priority="67" operator="containsText" text="MEDIO">
      <formula>NOT(ISERROR(SEARCH("MEDIO",AG74)))</formula>
    </cfRule>
    <cfRule type="containsText" dxfId="344" priority="68" operator="containsText" text="BAJO">
      <formula>NOT(ISERROR(SEARCH("BAJO",AG74)))</formula>
    </cfRule>
  </conditionalFormatting>
  <conditionalFormatting sqref="J69">
    <cfRule type="containsText" dxfId="343" priority="41" operator="containsText" text="EXTREMO">
      <formula>NOT(ISERROR(SEARCH("EXTREMO",J69)))</formula>
    </cfRule>
    <cfRule type="containsText" dxfId="342" priority="42" operator="containsText" text="ALTO">
      <formula>NOT(ISERROR(SEARCH("ALTO",J69)))</formula>
    </cfRule>
    <cfRule type="containsText" dxfId="341" priority="43" operator="containsText" text="MEDIO">
      <formula>NOT(ISERROR(SEARCH("MEDIO",J69)))</formula>
    </cfRule>
    <cfRule type="containsText" dxfId="340" priority="44" operator="containsText" text="BAJO">
      <formula>NOT(ISERROR(SEARCH("BAJO",J69)))</formula>
    </cfRule>
  </conditionalFormatting>
  <conditionalFormatting sqref="AG69">
    <cfRule type="containsText" dxfId="339" priority="21" operator="containsText" text="EXTREMO">
      <formula>NOT(ISERROR(SEARCH("EXTREMO",AG69)))</formula>
    </cfRule>
    <cfRule type="containsText" dxfId="338" priority="22" operator="containsText" text="ALTO">
      <formula>NOT(ISERROR(SEARCH("ALTO",AG69)))</formula>
    </cfRule>
    <cfRule type="containsText" dxfId="337" priority="23" operator="containsText" text="MEDIO">
      <formula>NOT(ISERROR(SEARCH("MEDIO",AG69)))</formula>
    </cfRule>
    <cfRule type="containsText" dxfId="336" priority="24" operator="containsText" text="BAJO">
      <formula>NOT(ISERROR(SEARCH("BAJO",AG69)))</formula>
    </cfRule>
  </conditionalFormatting>
  <conditionalFormatting sqref="AG31">
    <cfRule type="containsText" dxfId="335" priority="13" operator="containsText" text="EXTREMO">
      <formula>NOT(ISERROR(SEARCH("EXTREMO",AG31)))</formula>
    </cfRule>
    <cfRule type="containsText" dxfId="334" priority="14" operator="containsText" text="ALTO">
      <formula>NOT(ISERROR(SEARCH("ALTO",AG31)))</formula>
    </cfRule>
    <cfRule type="containsText" dxfId="333" priority="15" operator="containsText" text="MEDIO">
      <formula>NOT(ISERROR(SEARCH("MEDIO",AG31)))</formula>
    </cfRule>
    <cfRule type="containsText" dxfId="332" priority="16" operator="containsText" text="BAJO">
      <formula>NOT(ISERROR(SEARCH("BAJO",AG31)))</formula>
    </cfRule>
  </conditionalFormatting>
  <conditionalFormatting sqref="J36">
    <cfRule type="containsText" dxfId="195" priority="5" operator="containsText" text="EXTREMO">
      <formula>NOT(ISERROR(SEARCH("EXTREMO",J36)))</formula>
    </cfRule>
    <cfRule type="containsText" dxfId="194" priority="6" operator="containsText" text="ALTO">
      <formula>NOT(ISERROR(SEARCH("ALTO",J36)))</formula>
    </cfRule>
    <cfRule type="containsText" dxfId="193" priority="7" operator="containsText" text="MEDIO">
      <formula>NOT(ISERROR(SEARCH("MEDIO",J36)))</formula>
    </cfRule>
    <cfRule type="containsText" dxfId="192" priority="8" operator="containsText" text="BAJO">
      <formula>NOT(ISERROR(SEARCH("BAJO",J36)))</formula>
    </cfRule>
  </conditionalFormatting>
  <conditionalFormatting sqref="AG36">
    <cfRule type="containsText" dxfId="191" priority="1" operator="containsText" text="EXTREMO">
      <formula>NOT(ISERROR(SEARCH("EXTREMO",AG36)))</formula>
    </cfRule>
    <cfRule type="containsText" dxfId="190" priority="2" operator="containsText" text="ALTO">
      <formula>NOT(ISERROR(SEARCH("ALTO",AG36)))</formula>
    </cfRule>
    <cfRule type="containsText" dxfId="189" priority="3" operator="containsText" text="MEDIO">
      <formula>NOT(ISERROR(SEARCH("MEDIO",AG36)))</formula>
    </cfRule>
    <cfRule type="containsText" dxfId="188" priority="4" operator="containsText" text="BAJO">
      <formula>NOT(ISERROR(SEARCH("BAJO",AG36)))</formula>
    </cfRule>
  </conditionalFormatting>
  <dataValidations count="5">
    <dataValidation type="list" allowBlank="1" showInputMessage="1" showErrorMessage="1" sqref="KJ10 UF10 AEB10 ANX10 AXT10 BHP10 BRL10 CBH10 CLD10 CUZ10 DEV10 DOR10 DYN10 EIJ10 ESF10 FCB10 FLX10 FVT10 GFP10 GPL10 GZH10 HJD10 HSZ10 ICV10 IMR10 IWN10 JGJ10 JQF10 KAB10 KJX10 KTT10 LDP10 LNL10 LXH10 MHD10 MQZ10 NAV10 NKR10 NUN10 OEJ10 OOF10 OYB10 PHX10 PRT10 QBP10 QLL10 QVH10 RFD10 ROZ10 RYV10 SIR10 SSN10 TCJ10 TMF10 TWB10 UFX10 UPT10 UZP10 VJL10 VTH10 WDD10 WMZ10 KU10 UQ10 AEM10 AOI10 AYE10 BIA10 BRW10 CBS10 CLO10 CVK10 DFG10 DPC10 DYY10 EIU10 ESQ10 FCM10 FMI10 FWE10 GGA10 GPW10 GZS10 HJO10 HTK10 IDG10 INC10 IWY10 JGU10 JQQ10 KAM10 KKI10 KUE10 LEA10 LNW10 LXS10 MHO10 MRK10 NBG10 NLC10 NUY10 OEU10 OOQ10 OYM10 PII10 PSE10 QCA10 QLW10 QVS10 RFO10 RPK10 RZG10 SJC10 SSY10 TCU10 TMQ10 TWM10 UGI10 UQE10 VAA10 VJW10 VTS10 WDO10 WNK10 LC10 UY10 AEU10 AOQ10 AYM10 BII10 BSE10 CCA10 CLW10 CVS10 DFO10 DPK10 DZG10 EJC10 ESY10 FCU10 FMQ10 FWM10 GGI10 GQE10 HAA10 HJW10 HTS10 IDO10 INK10 IXG10 JHC10 JQY10 KAU10 KKQ10 KUM10 LEI10 LOE10 LYA10 MHW10 MRS10 NBO10 NLK10 NVG10 OFC10 OOY10 OYU10 PIQ10 PSM10 QCI10 QME10 QWA10 RFW10 RPS10 RZO10 SJK10 STG10 TDC10 TMY10 TWU10 UGQ10 UQM10 VAI10 VKE10 VUA10 WDW10 WNS10 KN10 UJ10 AEF10 AOB10 AXX10 BHT10 BRP10 CBL10 CLH10 CVD10 DEZ10 DOV10 DYR10 EIN10 ESJ10 FCF10 FMB10 FVX10 GFT10 GPP10 GZL10 HJH10 HTD10 ICZ10 IMV10 IWR10 JGN10 JQJ10 KAF10 KKB10 KTX10 LDT10 LNP10 LXL10 MHH10 MRD10 NAZ10 NKV10 NUR10 OEN10 OOJ10 OYF10 PIB10 PRX10 QBT10 QLP10 QVL10 RFH10 RPD10 RYZ10 SIV10 SSR10 TCN10 TMJ10 TWF10 UGB10 UPX10 UZT10 VJP10 VTL10 WDH10 WND10 UU42 AEQ42 AOM42 AYI42 BIE42 BSA42 CBW42 CLS42 CVO42 DFK42 DPG42 DZC42 EIY42 ESU42 FCQ42 FMM42 FWI42 GGE42 GQA42 GZW42 HJS42 HTO42 IDK42 ING42 IXC42 JGY42 JQU42 KAQ42 KKM42 KUI42 LEE42 LOA42 LXW42 MHS42 MRO42 NBK42 NLG42 NVC42 OEY42 OOU42 OYQ42 PIM42 PSI42 QCE42 QMA42 QVW42 RFS42 RPO42 RZK42 SJG42 STC42 TCY42 TMU42 TWQ42 UGM42 UQI42 VAE42 VKA42 VTW42 WDS42 WNO42 BN42 LJ42 VF42 AFB42 AOX42 AYT42 BIP42 BSL42 CCH42 CMD42 CVZ42 DFV42 DPR42 DZN42 EJJ42 ETF42 FDB42 FMX42 FWT42 GGP42 GQL42 HAH42 HKD42 HTZ42 IDV42 INR42 IXN42 JHJ42 JRF42 KBB42 KKX42 KUT42 LEP42 LOL42 LYH42 MID42 MRZ42 NBV42 NLR42 NVN42 OFJ42 OPF42 OZB42 PIX42 PST42 QCP42 QML42 QWH42 RGD42 RPZ42 RZV42 SJR42 STN42 TDJ42 TNF42 TXB42 UGX42 UQT42 VAP42 VKL42 VUH42 WED42 WNZ42 BV42 LR42 VN42 AFJ42 APF42 AZB42 BIX42 BST42 CCP42 CML42 CWH42 DGD42 DPZ42 DZV42 EJR42 ETN42 FDJ42 FNF42 FXB42 GGX42 GQT42 HAP42 HKL42 HUH42 IED42 INZ42 IXV42 JHR42 JRN42 KBJ42 KLF42 KVB42 LEX42 LOT42 LYP42 MIL42 MSH42 NCD42 NLZ42 NVV42 OFR42 OPN42 OZJ42 PJF42 PTB42 QCX42 QMT42 QWP42 RGL42 RQH42 SAD42 SJZ42 STV42 TDR42 TNN42 TXJ42 UHF42 URB42 VAX42 VKT42 VUP42 WEL42 WOH42 LC42 UY42 AEU42 AOQ42 AYM42 BII42 BSE42 CCA42 CLW42 CVS42 DFO42 DPK42 DZG42 EJC42 ESY42 FCU42 FMQ42 FWM42 GGI42 GQE42 HAA42 HJW42 HTS42 IDO42 INK42 IXG42 JHC42 JQY42 KAU42 KKQ42 KUM42 LEI42 LOE42 LYA42 MHW42 MRS42 NBO42 NLK42 NVG42 OFC42 OOY42 OYU42 PIQ42 PSM42 QCI42 QME42 QWA42 RFW42 RPS42 RZO42 SJK42 STG42 TDC42 TMY42 TWU42 UGQ42 UQM42 VAI42 VKE42 VUA42 WDW42 M27:S33 M20:S25 KS35 UO35 AEK35 AOG35 AYC35 BHY35 BRU35 CBQ35 CLM35 CVI35 DFE35 DPA35 DYW35 EIS35 ESO35 FCK35 FMG35 FWC35 GFY35 GPU35 GZQ35 HJM35 HTI35 IDE35 INA35 IWW35 JGS35 JQO35 KAK35 KKG35 KUC35 LDY35 LNU35 LXQ35 MHM35 MRI35 NBE35 NLA35 NUW35 OES35 OOO35 OYK35 PIG35 PSC35 QBY35 QLU35 QVQ35 RFM35 RPI35 RZE35 SJA35 SSW35 TCS35 TMO35 TWK35 UGG35 UQC35 UZY35 VJU35 VTQ35 WDM35 WNI35 LD35 UZ35 AEV35 AOR35 AYN35 BIJ35 BSF35 CCB35 CLX35 CVT35 DFP35 DPL35 DZH35 EJD35 ESZ35 FCV35 FMR35 FWN35 GGJ35 GQF35 HAB35 HJX35 HTT35 IDP35 INL35 IXH35 JHD35 JQZ35 KAV35 KKR35 KUN35 LEJ35 LOF35 LYB35 MHX35 MRT35 NBP35 NLL35 NVH35 OFD35 OOZ35 OYV35 PIR35 PSN35 QCJ35 QMF35 QWB35 RFX35 RPT35 RZP35 SJL35 STH35 TDD35 TMZ35 TWV35 UGR35 UQN35 VAJ35 VKF35 VUB35 WDX35 WNT35 BP35 LL35 VH35 AFD35 AOZ35 AYV35 BIR35 BSN35 CCJ35 CMF35 CWB35 DFX35 DPT35 DZP35 EJL35 ETH35 FDD35 FMZ35 FWV35 GGR35 GQN35 HAJ35 HKF35 HUB35 IDX35 INT35 IXP35 JHL35 JRH35 KBD35 KKZ35 KUV35 LER35 LON35 LYJ35 MIF35 MSB35 NBX35 NLT35 NVP35 OFL35 OPH35 OZD35 PIZ35 PSV35 QCR35 QMN35 QWJ35 RGF35 RQB35 RZX35 SJT35 STP35 TDL35 TNH35 TXD35 UGZ35 UQV35 VAR35 VKN35 VUJ35 WEF35 WOB35 KW35 US35 AEO35 AOK35 AYG35 BIC35 BRY35 CBU35 CLQ35 CVM35 DFI35 DPE35 DZA35 EIW35 ESS35 FCO35 FMK35 FWG35 GGC35 GPY35 GZU35 HJQ35 HTM35 IDI35 INE35 IXA35 JGW35 JQS35 KAO35 KKK35 KUG35 LEC35 LNY35 LXU35 MHQ35 MRM35 NBI35 NLE35 NVA35 OEW35 OOS35 OYO35 PIK35 PSG35 QCC35 QLY35 QVU35 RFQ35 RPM35 RZI35 SJE35 STA35 TCW35 TMS35 TWO35 UGK35 UQG35 VAC35 VJY35 VTU35 WDQ35 WNM35 KO16:KO17 UK16:UK17 AEG16:AEG17 AOC16:AOC17 AXY16:AXY17 BHU16:BHU17 BRQ16:BRQ17 CBM16:CBM17 CLI16:CLI17 CVE16:CVE17 DFA16:DFA17 DOW16:DOW17 DYS16:DYS17 EIO16:EIO17 ESK16:ESK17 FCG16:FCG17 FMC16:FMC17 FVY16:FVY17 GFU16:GFU17 GPQ16:GPQ17 GZM16:GZM17 HJI16:HJI17 HTE16:HTE17 IDA16:IDA17 IMW16:IMW17 IWS16:IWS17 JGO16:JGO17 JQK16:JQK17 KAG16:KAG17 KKC16:KKC17 KTY16:KTY17 LDU16:LDU17 LNQ16:LNQ17 LXM16:LXM17 MHI16:MHI17 MRE16:MRE17 NBA16:NBA17 NKW16:NKW17 NUS16:NUS17 OEO16:OEO17 OOK16:OOK17 OYG16:OYG17 PIC16:PIC17 PRY16:PRY17 QBU16:QBU17 QLQ16:QLQ17 QVM16:QVM17 RFI16:RFI17 RPE16:RPE17 RZA16:RZA17 SIW16:SIW17 SSS16:SSS17 TCO16:TCO17 TMK16:TMK17 TWG16:TWG17 UGC16:UGC17 UPY16:UPY17 UZU16:UZU17 VJQ16:VJQ17 VTM16:VTM17 WDI16:WDI17 WNE16:WNE17 KZ16:KZ17 UV16:UV17 AER16:AER17 AON16:AON17 AYJ16:AYJ17 BIF16:BIF17 BSB16:BSB17 CBX16:CBX17 CLT16:CLT17 CVP16:CVP17 DFL16:DFL17 DPH16:DPH17 DZD16:DZD17 EIZ16:EIZ17 ESV16:ESV17 FCR16:FCR17 FMN16:FMN17 FWJ16:FWJ17 GGF16:GGF17 GQB16:GQB17 GZX16:GZX17 HJT16:HJT17 HTP16:HTP17 IDL16:IDL17 INH16:INH17 IXD16:IXD17 JGZ16:JGZ17 JQV16:JQV17 KAR16:KAR17 KKN16:KKN17 KUJ16:KUJ17 LEF16:LEF17 LOB16:LOB17 LXX16:LXX17 MHT16:MHT17 MRP16:MRP17 NBL16:NBL17 NLH16:NLH17 NVD16:NVD17 OEZ16:OEZ17 OOV16:OOV17 OYR16:OYR17 PIN16:PIN17 PSJ16:PSJ17 QCF16:QCF17 QMB16:QMB17 QVX16:QVX17 RFT16:RFT17 RPP16:RPP17 RZL16:RZL17 SJH16:SJH17 STD16:STD17 TCZ16:TCZ17 TMV16:TMV17 TWR16:TWR17 UGN16:UGN17 UQJ16:UQJ17 VAF16:VAF17 VKB16:VKB17 VTX16:VTX17 WDT16:WDT17 WNP16:WNP17 BL16:BL17 LH16:LH17 VD16:VD17 AEZ16:AEZ17 AOV16:AOV17 AYR16:AYR17 BIN16:BIN17 BSJ16:BSJ17 CCF16:CCF17 CMB16:CMB17 CVX16:CVX17 DFT16:DFT17 DPP16:DPP17 DZL16:DZL17 EJH16:EJH17 ETD16:ETD17 FCZ16:FCZ17 FMV16:FMV17 FWR16:FWR17 GGN16:GGN17 GQJ16:GQJ17 HAF16:HAF17 HKB16:HKB17 HTX16:HTX17 IDT16:IDT17 INP16:INP17 IXL16:IXL17 JHH16:JHH17 JRD16:JRD17 KAZ16:KAZ17 KKV16:KKV17 KUR16:KUR17 LEN16:LEN17 LOJ16:LOJ17 LYF16:LYF17 MIB16:MIB17 MRX16:MRX17 NBT16:NBT17 NLP16:NLP17 NVL16:NVL17 OFH16:OFH17 OPD16:OPD17 OYZ16:OYZ17 PIV16:PIV17 PSR16:PSR17 QCN16:QCN17 QMJ16:QMJ17 QWF16:QWF17 RGB16:RGB17 RPX16:RPX17 RZT16:RZT17 SJP16:SJP17 STL16:STL17 TDH16:TDH17 TND16:TND17 TWZ16:TWZ17 UGV16:UGV17 UQR16:UQR17 VAN16:VAN17 VKJ16:VKJ17 VUF16:VUF17 WEB16:WEB17 WNX16:WNX17 KS16:KS17 UO16:UO17 AEK16:AEK17 AOG16:AOG17 AYC16:AYC17 BHY16:BHY17 BRU16:BRU17 CBQ16:CBQ17 CLM16:CLM17 CVI16:CVI17 DFE16:DFE17 DPA16:DPA17 DYW16:DYW17 EIS16:EIS17 ESO16:ESO17 FCK16:FCK17 FMG16:FMG17 FWC16:FWC17 GFY16:GFY17 GPU16:GPU17 GZQ16:GZQ17 HJM16:HJM17 HTI16:HTI17 IDE16:IDE17 INA16:INA17 IWW16:IWW17 JGS16:JGS17 JQO16:JQO17 KAK16:KAK17 KKG16:KKG17 KUC16:KUC17 LDY16:LDY17 LNU16:LNU17 LXQ16:LXQ17 MHM16:MHM17 MRI16:MRI17 NBE16:NBE17 NLA16:NLA17 NUW16:NUW17 OES16:OES17 OOO16:OOO17 OYK16:OYK17 PIG16:PIG17 PSC16:PSC17 QBY16:QBY17 QLU16:QLU17 QVQ16:QVQ17 RFM16:RFM17 RPI16:RPI17 RZE16:RZE17 SJA16:SJA17 SSW16:SSW17 TCS16:TCS17 TMO16:TMO17 TWK16:TWK17 UGG16:UGG17 UQC16:UQC17 UZY16:UZY17 VJU16:VJU17 VTQ16:VTQ17 WDM16:WDM17 WNI16:WNI17 M10:S17 M35:S35 WNS42 KY64 UU64 AEQ64 AOM64 AYI64 BIE64 BSA64 CBW64 CLS64 CVO64 DFK64 DPG64 DZC64 EIY64 ESU64 FCQ64 FMM64 FWI64 GGE64 GQA64 GZW64 HJS64 HTO64 IDK64 ING64 IXC64 JGY64 JQU64 KAQ64 KKM64 KUI64 LEE64 LOA64 LXW64 MHS64 MRO64 NBK64 NLG64 NVC64 OEY64 OOU64 OYQ64 PIM64 PSI64 QCE64 QMA64 QVW64 RFS64 RPO64 RZK64 SJG64 STC64 TCY64 TMU64 TWQ64 UGM64 UQI64 VAE64 VKA64 VTW64 WDS64 WNO64 BN64 LJ64 VF64 AFB64 AOX64 AYT64 BIP64 BSL64 CCH64 CMD64 CVZ64 DFV64 DPR64 DZN64 EJJ64 ETF64 FDB64 FMX64 FWT64 GGP64 GQL64 HAH64 HKD64 HTZ64 IDV64 INR64 IXN64 JHJ64 JRF64 KBB64 KKX64 KUT64 LEP64 LOL64 LYH64 MID64 MRZ64 NBV64 NLR64 NVN64 OFJ64 OPF64 OZB64 PIX64 PST64 QCP64 QML64 QWH64 RGD64 RPZ64 RZV64 SJR64 STN64 TDJ64 TNF64 TXB64 UGX64 UQT64 VAP64 VKL64 VUH64 WED64 WNZ64 BV64 LR64 VN64 AFJ64 APF64 AZB64 BIX64 BST64 CCP64 CML64 CWH64 DGD64 DPZ64 DZV64 EJR64 ETN64 FDJ64 FNF64 FXB64 GGX64 GQT64 HAP64 HKL64 HUH64 IED64 INZ64 IXV64 JHR64 JRN64 KBJ64 KLF64 KVB64 LEX64 LOT64 LYP64 MIL64 MSH64 NCD64 NLZ64 NVV64 OFR64 OPN64 OZJ64 PJF64 PTB64 QCX64 QMT64 QWP64 RGL64 RQH64 SAD64 SJZ64 STV64 TDR64 TNN64 TXJ64 UHF64 URB64 VAX64 VKT64 VUP64 WEL64 WOH64 LC64 UY64 AEU64 AOQ64 AYM64 BII64 BSE64 CCA64 CLW64 CVS64 DFO64 DPK64 DZG64 EJC64 ESY64 FCU64 FMQ64 FWM64 GGI64 GQE64 HAA64 HJW64 HTS64 IDO64 INK64 IXG64 JHC64 JQY64 KAU64 KKQ64 KUM64 LEI64 LOE64 LYA64 MHW64 MRS64 NBO64 NLK64 NVG64 OFC64 OOY64 OYU64 PIQ64 PSM64 QCI64 QME64 QWA64 RFW64 RPS64 RZO64 SJK64 STG64 TDC64 TMY64 TWU64 UGQ64 UQM64 VAI64 VKE64 VUA64 WDW64 WNS64 KY53:KY55 UU53:UU55 AEQ53:AEQ55 AOM53:AOM55 AYI53:AYI55 BIE53:BIE55 BSA53:BSA55 CBW53:CBW55 CLS53:CLS55 CVO53:CVO55 DFK53:DFK55 DPG53:DPG55 DZC53:DZC55 EIY53:EIY55 ESU53:ESU55 FCQ53:FCQ55 FMM53:FMM55 FWI53:FWI55 GGE53:GGE55 GQA53:GQA55 GZW53:GZW55 HJS53:HJS55 HTO53:HTO55 IDK53:IDK55 ING53:ING55 IXC53:IXC55 JGY53:JGY55 JQU53:JQU55 KAQ53:KAQ55 KKM53:KKM55 KUI53:KUI55 LEE53:LEE55 LOA53:LOA55 LXW53:LXW55 MHS53:MHS55 MRO53:MRO55 NBK53:NBK55 NLG53:NLG55 NVC53:NVC55 OEY53:OEY55 OOU53:OOU55 OYQ53:OYQ55 PIM53:PIM55 PSI53:PSI55 QCE53:QCE55 QMA53:QMA55 QVW53:QVW55 RFS53:RFS55 RPO53:RPO55 RZK53:RZK55 SJG53:SJG55 STC53:STC55 TCY53:TCY55 TMU53:TMU55 TWQ53:TWQ55 UGM53:UGM55 UQI53:UQI55 VAE53:VAE55 VKA53:VKA55 VTW53:VTW55 WDS53:WDS55 WNO53:WNO55 BN53:BN55 LJ53:LJ55 VF53:VF55 AFB53:AFB55 AOX53:AOX55 AYT53:AYT55 BIP53:BIP55 BSL53:BSL55 CCH53:CCH55 CMD53:CMD55 CVZ53:CVZ55 DFV53:DFV55 DPR53:DPR55 DZN53:DZN55 EJJ53:EJJ55 ETF53:ETF55 FDB53:FDB55 FMX53:FMX55 FWT53:FWT55 GGP53:GGP55 GQL53:GQL55 HAH53:HAH55 HKD53:HKD55 HTZ53:HTZ55 IDV53:IDV55 INR53:INR55 IXN53:IXN55 JHJ53:JHJ55 JRF53:JRF55 KBB53:KBB55 KKX53:KKX55 KUT53:KUT55 LEP53:LEP55 LOL53:LOL55 LYH53:LYH55 MID53:MID55 MRZ53:MRZ55 NBV53:NBV55 NLR53:NLR55 NVN53:NVN55 OFJ53:OFJ55 OPF53:OPF55 OZB53:OZB55 PIX53:PIX55 PST53:PST55 QCP53:QCP55 QML53:QML55 QWH53:QWH55 RGD53:RGD55 RPZ53:RPZ55 RZV53:RZV55 SJR53:SJR55 STN53:STN55 TDJ53:TDJ55 TNF53:TNF55 TXB53:TXB55 UGX53:UGX55 UQT53:UQT55 VAP53:VAP55 VKL53:VKL55 VUH53:VUH55 WED53:WED55 WNZ53:WNZ55 BV53:BV55 LR53:LR55 VN53:VN55 AFJ53:AFJ55 APF53:APF55 AZB53:AZB55 BIX53:BIX55 BST53:BST55 CCP53:CCP55 CML53:CML55 CWH53:CWH55 DGD53:DGD55 DPZ53:DPZ55 DZV53:DZV55 EJR53:EJR55 ETN53:ETN55 FDJ53:FDJ55 FNF53:FNF55 FXB53:FXB55 GGX53:GGX55 GQT53:GQT55 HAP53:HAP55 HKL53:HKL55 HUH53:HUH55 IED53:IED55 INZ53:INZ55 IXV53:IXV55 JHR53:JHR55 JRN53:JRN55 KBJ53:KBJ55 KLF53:KLF55 KVB53:KVB55 LEX53:LEX55 LOT53:LOT55 LYP53:LYP55 MIL53:MIL55 MSH53:MSH55 NCD53:NCD55 NLZ53:NLZ55 NVV53:NVV55 OFR53:OFR55 OPN53:OPN55 OZJ53:OZJ55 PJF53:PJF55 PTB53:PTB55 QCX53:QCX55 QMT53:QMT55 QWP53:QWP55 RGL53:RGL55 RQH53:RQH55 SAD53:SAD55 SJZ53:SJZ55 STV53:STV55 TDR53:TDR55 TNN53:TNN55 TXJ53:TXJ55 UHF53:UHF55 URB53:URB55 VAX53:VAX55 VKT53:VKT55 VUP53:VUP55 WEL53:WEL55 WOH53:WOH55 LC53:LC55 UY53:UY55 AEU53:AEU55 AOQ53:AOQ55 AYM53:AYM55 BII53:BII55 BSE53:BSE55 CCA53:CCA55 CLW53:CLW55 CVS53:CVS55 DFO53:DFO55 DPK53:DPK55 DZG53:DZG55 EJC53:EJC55 ESY53:ESY55 FCU53:FCU55 FMQ53:FMQ55 FWM53:FWM55 GGI53:GGI55 GQE53:GQE55 HAA53:HAA55 HJW53:HJW55 HTS53:HTS55 IDO53:IDO55 INK53:INK55 IXG53:IXG55 JHC53:JHC55 JQY53:JQY55 KAU53:KAU55 KKQ53:KKQ55 KUM53:KUM55 LEI53:LEI55 LOE53:LOE55 LYA53:LYA55 MHW53:MHW55 MRS53:MRS55 NBO53:NBO55 NLK53:NLK55 NVG53:NVG55 OFC53:OFC55 OOY53:OOY55 OYU53:OYU55 PIQ53:PIQ55 PSM53:PSM55 QCI53:QCI55 QME53:QME55 QWA53:QWA55 RFW53:RFW55 RPS53:RPS55 RZO53:RZO55 SJK53:SJK55 STG53:STG55 TDC53:TDC55 TMY53:TMY55 TWU53:TWU55 UGQ53:UGQ55 UQM53:UQM55 VAI53:VAI55 VKE53:VKE55 VUA53:VUA55 WDW53:WDW55 WNS53:WNS55 KY47:KY48 UU47:UU48 AEQ47:AEQ48 AOM47:AOM48 AYI47:AYI48 BIE47:BIE48 BSA47:BSA48 CBW47:CBW48 CLS47:CLS48 CVO47:CVO48 DFK47:DFK48 DPG47:DPG48 DZC47:DZC48 EIY47:EIY48 ESU47:ESU48 FCQ47:FCQ48 FMM47:FMM48 FWI47:FWI48 GGE47:GGE48 GQA47:GQA48 GZW47:GZW48 HJS47:HJS48 HTO47:HTO48 IDK47:IDK48 ING47:ING48 IXC47:IXC48 JGY47:JGY48 JQU47:JQU48 KAQ47:KAQ48 KKM47:KKM48 KUI47:KUI48 LEE47:LEE48 LOA47:LOA48 LXW47:LXW48 MHS47:MHS48 MRO47:MRO48 NBK47:NBK48 NLG47:NLG48 NVC47:NVC48 OEY47:OEY48 OOU47:OOU48 OYQ47:OYQ48 PIM47:PIM48 PSI47:PSI48 QCE47:QCE48 QMA47:QMA48 QVW47:QVW48 RFS47:RFS48 RPO47:RPO48 RZK47:RZK48 SJG47:SJG48 STC47:STC48 TCY47:TCY48 TMU47:TMU48 TWQ47:TWQ48 UGM47:UGM48 UQI47:UQI48 VAE47:VAE48 VKA47:VKA48 VTW47:VTW48 WDS47:WDS48 WNO47:WNO48 BN47:BN48 LJ47:LJ48 VF47:VF48 AFB47:AFB48 AOX47:AOX48 AYT47:AYT48 BIP47:BIP48 BSL47:BSL48 CCH47:CCH48 CMD47:CMD48 CVZ47:CVZ48 DFV47:DFV48 DPR47:DPR48 DZN47:DZN48 EJJ47:EJJ48 ETF47:ETF48 FDB47:FDB48 FMX47:FMX48 FWT47:FWT48 GGP47:GGP48 GQL47:GQL48 HAH47:HAH48 HKD47:HKD48 HTZ47:HTZ48 IDV47:IDV48 INR47:INR48 IXN47:IXN48 JHJ47:JHJ48 JRF47:JRF48 KBB47:KBB48 KKX47:KKX48 KUT47:KUT48 LEP47:LEP48 LOL47:LOL48 LYH47:LYH48 MID47:MID48 MRZ47:MRZ48 NBV47:NBV48 NLR47:NLR48 NVN47:NVN48 OFJ47:OFJ48 OPF47:OPF48 OZB47:OZB48 PIX47:PIX48 PST47:PST48 QCP47:QCP48 QML47:QML48 QWH47:QWH48 RGD47:RGD48 RPZ47:RPZ48 RZV47:RZV48 SJR47:SJR48 STN47:STN48 TDJ47:TDJ48 TNF47:TNF48 TXB47:TXB48 UGX47:UGX48 UQT47:UQT48 VAP47:VAP48 VKL47:VKL48 VUH47:VUH48 WED47:WED48 WNZ47:WNZ48 BV47:BV48 LR47:LR48 VN47:VN48 AFJ47:AFJ48 APF47:APF48 AZB47:AZB48 BIX47:BIX48 BST47:BST48 CCP47:CCP48 CML47:CML48 CWH47:CWH48 DGD47:DGD48 DPZ47:DPZ48 DZV47:DZV48 EJR47:EJR48 ETN47:ETN48 FDJ47:FDJ48 FNF47:FNF48 FXB47:FXB48 GGX47:GGX48 GQT47:GQT48 HAP47:HAP48 HKL47:HKL48 HUH47:HUH48 IED47:IED48 INZ47:INZ48 IXV47:IXV48 JHR47:JHR48 JRN47:JRN48 KBJ47:KBJ48 KLF47:KLF48 KVB47:KVB48 LEX47:LEX48 LOT47:LOT48 LYP47:LYP48 MIL47:MIL48 MSH47:MSH48 NCD47:NCD48 NLZ47:NLZ48 NVV47:NVV48 OFR47:OFR48 OPN47:OPN48 OZJ47:OZJ48 PJF47:PJF48 PTB47:PTB48 QCX47:QCX48 QMT47:QMT48 QWP47:QWP48 RGL47:RGL48 RQH47:RQH48 SAD47:SAD48 SJZ47:SJZ48 STV47:STV48 TDR47:TDR48 TNN47:TNN48 TXJ47:TXJ48 UHF47:UHF48 URB47:URB48 VAX47:VAX48 VKT47:VKT48 VUP47:VUP48 WEL47:WEL48 WOH47:WOH48 LC47:LC48 UY47:UY48 AEU47:AEU48 AOQ47:AOQ48 AYM47:AYM48 BII47:BII48 BSE47:BSE48 CCA47:CCA48 CLW47:CLW48 CVS47:CVS48 DFO47:DFO48 DPK47:DPK48 DZG47:DZG48 EJC47:EJC48 ESY47:ESY48 FCU47:FCU48 FMQ47:FMQ48 FWM47:FWM48 GGI47:GGI48 GQE47:GQE48 HAA47:HAA48 HJW47:HJW48 HTS47:HTS48 IDO47:IDO48 INK47:INK48 IXG47:IXG48 JHC47:JHC48 JQY47:JQY48 KAU47:KAU48 KKQ47:KKQ48 KUM47:KUM48 LEI47:LEI48 LOE47:LOE48 LYA47:LYA48 MHW47:MHW48 MRS47:MRS48 NBO47:NBO48 NLK47:NLK48 NVG47:NVG48 OFC47:OFC48 OOY47:OOY48 OYU47:OYU48 PIQ47:PIQ48 PSM47:PSM48 QCI47:QCI48 QME47:QME48 QWA47:QWA48 RFW47:RFW48 RPS47:RPS48 RZO47:RZO48 SJK47:SJK48 STG47:STG48 TDC47:TDC48 TMY47:TMY48 TWU47:TWU48 UGQ47:UGQ48 UQM47:UQM48 VAI47:VAI48 VKE47:VKE48 VUA47:VUA48 WDW47:WDW48 WNS47:WNS48 KY77:KY79 UU77:UU79 AEQ77:AEQ79 AOM77:AOM79 AYI77:AYI79 BIE77:BIE79 BSA77:BSA79 CBW77:CBW79 CLS77:CLS79 CVO77:CVO79 DFK77:DFK79 DPG77:DPG79 DZC77:DZC79 EIY77:EIY79 ESU77:ESU79 FCQ77:FCQ79 FMM77:FMM79 FWI77:FWI79 GGE77:GGE79 GQA77:GQA79 GZW77:GZW79 HJS77:HJS79 HTO77:HTO79 IDK77:IDK79 ING77:ING79 IXC77:IXC79 JGY77:JGY79 JQU77:JQU79 KAQ77:KAQ79 KKM77:KKM79 KUI77:KUI79 LEE77:LEE79 LOA77:LOA79 LXW77:LXW79 MHS77:MHS79 MRO77:MRO79 NBK77:NBK79 NLG77:NLG79 NVC77:NVC79 OEY77:OEY79 OOU77:OOU79 OYQ77:OYQ79 PIM77:PIM79 PSI77:PSI79 QCE77:QCE79 QMA77:QMA79 QVW77:QVW79 RFS77:RFS79 RPO77:RPO79 RZK77:RZK79 SJG77:SJG79 STC77:STC79 TCY77:TCY79 TMU77:TMU79 TWQ77:TWQ79 UGM77:UGM79 UQI77:UQI79 VAE77:VAE79 VKA77:VKA79 VTW77:VTW79 WDS77:WDS79 WNO77:WNO79 BN77:BN79 LJ77:LJ79 VF77:VF79 AFB77:AFB79 AOX77:AOX79 AYT77:AYT79 BIP77:BIP79 BSL77:BSL79 CCH77:CCH79 CMD77:CMD79 CVZ77:CVZ79 DFV77:DFV79 DPR77:DPR79 DZN77:DZN79 EJJ77:EJJ79 ETF77:ETF79 FDB77:FDB79 FMX77:FMX79 FWT77:FWT79 GGP77:GGP79 GQL77:GQL79 HAH77:HAH79 HKD77:HKD79 HTZ77:HTZ79 IDV77:IDV79 INR77:INR79 IXN77:IXN79 JHJ77:JHJ79 JRF77:JRF79 KBB77:KBB79 KKX77:KKX79 KUT77:KUT79 LEP77:LEP79 LOL77:LOL79 LYH77:LYH79 MID77:MID79 MRZ77:MRZ79 NBV77:NBV79 NLR77:NLR79 NVN77:NVN79 OFJ77:OFJ79 OPF77:OPF79 OZB77:OZB79 PIX77:PIX79 PST77:PST79 QCP77:QCP79 QML77:QML79 QWH77:QWH79 RGD77:RGD79 RPZ77:RPZ79 RZV77:RZV79 SJR77:SJR79 STN77:STN79 TDJ77:TDJ79 TNF77:TNF79 TXB77:TXB79 UGX77:UGX79 UQT77:UQT79 VAP77:VAP79 VKL77:VKL79 VUH77:VUH79 WED77:WED79 WNZ77:WNZ79 BV77:BV79 LR77:LR79 VN77:VN79 AFJ77:AFJ79 APF77:APF79 AZB77:AZB79 BIX77:BIX79 BST77:BST79 CCP77:CCP79 CML77:CML79 CWH77:CWH79 DGD77:DGD79 DPZ77:DPZ79 DZV77:DZV79 EJR77:EJR79 ETN77:ETN79 FDJ77:FDJ79 FNF77:FNF79 FXB77:FXB79 GGX77:GGX79 GQT77:GQT79 HAP77:HAP79 HKL77:HKL79 HUH77:HUH79 IED77:IED79 INZ77:INZ79 IXV77:IXV79 JHR77:JHR79 JRN77:JRN79 KBJ77:KBJ79 KLF77:KLF79 KVB77:KVB79 LEX77:LEX79 LOT77:LOT79 LYP77:LYP79 MIL77:MIL79 MSH77:MSH79 NCD77:NCD79 NLZ77:NLZ79 NVV77:NVV79 OFR77:OFR79 OPN77:OPN79 OZJ77:OZJ79 PJF77:PJF79 PTB77:PTB79 QCX77:QCX79 QMT77:QMT79 QWP77:QWP79 RGL77:RGL79 RQH77:RQH79 SAD77:SAD79 SJZ77:SJZ79 STV77:STV79 TDR77:TDR79 TNN77:TNN79 TXJ77:TXJ79 UHF77:UHF79 URB77:URB79 VAX77:VAX79 VKT77:VKT79 VUP77:VUP79 WEL77:WEL79 WOH77:WOH79 LC77:LC79 UY77:UY79 AEU77:AEU79 AOQ77:AOQ79 AYM77:AYM79 BII77:BII79 BSE77:BSE79 CCA77:CCA79 CLW77:CLW79 CVS77:CVS79 DFO77:DFO79 DPK77:DPK79 DZG77:DZG79 EJC77:EJC79 ESY77:ESY79 FCU77:FCU79 FMQ77:FMQ79 FWM77:FWM79 GGI77:GGI79 GQE77:GQE79 HAA77:HAA79 HJW77:HJW79 HTS77:HTS79 IDO77:IDO79 INK77:INK79 IXG77:IXG79 JHC77:JHC79 JQY77:JQY79 KAU77:KAU79 KKQ77:KKQ79 KUM77:KUM79 LEI77:LEI79 LOE77:LOE79 LYA77:LYA79 MHW77:MHW79 MRS77:MRS79 NBO77:NBO79 NLK77:NLK79 NVG77:NVG79 OFC77:OFC79 OOY77:OOY79 OYU77:OYU79 PIQ77:PIQ79 PSM77:PSM79 QCI77:QCI79 QME77:QME79 QWA77:QWA79 RFW77:RFW79 RPS77:RPS79 RZO77:RZO79 SJK77:SJK79 STG77:STG79 TDC77:TDC79 TMY77:TMY79 TWU77:TWU79 UGQ77:UGQ79 UQM77:UQM79 VAI77:VAI79 VKE77:VKE79 VUA77:VUA79 WDW77:WDW79 WNS77:WNS79 KY45 UU45 AEQ45 AOM45 AYI45 BIE45 BSA45 CBW45 CLS45 CVO45 DFK45 DPG45 DZC45 EIY45 ESU45 FCQ45 FMM45 FWI45 GGE45 GQA45 GZW45 HJS45 HTO45 IDK45 ING45 IXC45 JGY45 JQU45 KAQ45 KKM45 KUI45 LEE45 LOA45 LXW45 MHS45 MRO45 NBK45 NLG45 NVC45 OEY45 OOU45 OYQ45 PIM45 PSI45 QCE45 QMA45 QVW45 RFS45 RPO45 RZK45 SJG45 STC45 TCY45 TMU45 TWQ45 UGM45 UQI45 VAE45 VKA45 VTW45 WDS45 WNO45 BN45 LJ45 VF45 AFB45 AOX45 AYT45 BIP45 BSL45 CCH45 CMD45 CVZ45 DFV45 DPR45 DZN45 EJJ45 ETF45 FDB45 FMX45 FWT45 GGP45 GQL45 HAH45 HKD45 HTZ45 IDV45 INR45 IXN45 JHJ45 JRF45 KBB45 KKX45 KUT45 LEP45 LOL45 LYH45 MID45 MRZ45 NBV45 NLR45 NVN45 OFJ45 OPF45 OZB45 PIX45 PST45 QCP45 QML45 QWH45 RGD45 RPZ45 RZV45 SJR45 STN45 TDJ45 TNF45 TXB45 UGX45 UQT45 VAP45 VKL45 VUH45 WED45 WNZ45 BV45 LR45 VN45 AFJ45 APF45 AZB45 BIX45 BST45 CCP45 CML45 CWH45 DGD45 DPZ45 DZV45 EJR45 ETN45 FDJ45 FNF45 FXB45 GGX45 GQT45 HAP45 HKL45 HUH45 IED45 INZ45 IXV45 JHR45 JRN45 KBJ45 KLF45 KVB45 LEX45 LOT45 LYP45 MIL45 MSH45 NCD45 NLZ45 NVV45 OFR45 OPN45 OZJ45 PJF45 PTB45 QCX45 QMT45 QWP45 RGL45 RQH45 SAD45 SJZ45 STV45 TDR45 TNN45 TXJ45 UHF45 URB45 VAX45 VKT45 VUP45 WEL45 WOH45 LC45 UY45 AEU45 AOQ45 AYM45 BII45 BSE45 CCA45 CLW45 CVS45 DFO45 DPK45 DZG45 EJC45 ESY45 FCU45 FMQ45 FWM45 GGI45 GQE45 HAA45 HJW45 HTS45 IDO45 INK45 IXG45 JHC45 JQY45 KAU45 KKQ45 KUM45 LEI45 LOE45 LYA45 MHW45 MRS45 NBO45 NLK45 NVG45 OFC45 OOY45 OYU45 PIQ45 PSM45 QCI45 QME45 QWA45 RFW45 RPS45 RZO45 SJK45 STG45 TDC45 TMY45 TWU45 UGQ45 UQM45 VAI45 VKE45 VUA45 WDW45 WNS45 KY42 KY36 UU36 AEQ36 AOM36 AYI36 BIE36 BSA36 CBW36 CLS36 CVO36 DFK36 DPG36 DZC36 EIY36 ESU36 FCQ36 FMM36 FWI36 GGE36 GQA36 GZW36 HJS36 HTO36 IDK36 ING36 IXC36 JGY36 JQU36 KAQ36 KKM36 KUI36 LEE36 LOA36 LXW36 MHS36 MRO36 NBK36 NLG36 NVC36 OEY36 OOU36 OYQ36 PIM36 PSI36 QCE36 QMA36 QVW36 RFS36 RPO36 RZK36 SJG36 STC36 TCY36 TMU36 TWQ36 UGM36 UQI36 VAE36 VKA36 VTW36 WDS36 WNO36 BN36 LJ36 VF36 AFB36 AOX36 AYT36 BIP36 BSL36 CCH36 CMD36 CVZ36 DFV36 DPR36 DZN36 EJJ36 ETF36 FDB36 FMX36 FWT36 GGP36 GQL36 HAH36 HKD36 HTZ36 IDV36 INR36 IXN36 JHJ36 JRF36 KBB36 KKX36 KUT36 LEP36 LOL36 LYH36 MID36 MRZ36 NBV36 NLR36 NVN36 OFJ36 OPF36 OZB36 PIX36 PST36 QCP36 QML36 QWH36 RGD36 RPZ36 RZV36 SJR36 STN36 TDJ36 TNF36 TXB36 UGX36 UQT36 VAP36 VKL36 VUH36 WED36 WNZ36 BV36 LR36 VN36 AFJ36 APF36 AZB36 BIX36 BST36 CCP36 CML36 CWH36 DGD36 DPZ36 DZV36 EJR36 ETN36 FDJ36 FNF36 FXB36 GGX36 GQT36 HAP36 HKL36 HUH36 IED36 INZ36 IXV36 JHR36 JRN36 KBJ36 KLF36 KVB36 LEX36 LOT36 LYP36 MIL36 MSH36 NCD36 NLZ36 NVV36 OFR36 OPN36 OZJ36 PJF36 PTB36 QCX36 QMT36 QWP36 RGL36 RQH36 SAD36 SJZ36 STV36 TDR36 TNN36 TXJ36 UHF36 URB36 VAX36 VKT36 VUP36 WEL36 WOH36 LC36 UY36 AEU36 AOQ36 AYM36 BII36 BSE36 CCA36 CLW36 CVS36 DFO36 DPK36 DZG36 EJC36 ESY36 FCU36 FMQ36 FWM36 GGI36 GQE36 HAA36 HJW36 HTS36 IDO36 INK36 IXG36 JHC36 JQY36 KAU36 KKQ36 KUM36 LEI36 LOE36 LYA36 MHW36 MRS36 NBO36 NLK36 NVG36 OFC36 OOY36 OYU36 PIQ36 PSM36 QCI36 QME36 QWA36 RFW36 RPS36 RZO36 SJK36 STG36 TDC36 TMY36 TWU36 UGQ36 UQM36 VAI36 VKE36 VUA36 WDW36 WNS36" xr:uid="{00000000-0002-0000-0100-000000000000}">
      <formula1>#REF!</formula1>
    </dataValidation>
    <dataValidation type="list" allowBlank="1" showInputMessage="1" showErrorMessage="1" sqref="F10 AC10 AE10 KQ10 UM10 AEI10 AOE10 AYA10 BHW10 BRS10 CBO10 CLK10 CVG10 DFC10 DOY10 DYU10 EIQ10 ESM10 FCI10 FME10 FWA10 GFW10 GPS10 GZO10 HJK10 HTG10 IDC10 IMY10 IWU10 JGQ10 JQM10 KAI10 KKE10 KUA10 LDW10 LNS10 LXO10 MHK10 MRG10 NBC10 NKY10 NUU10 OEQ10 OOM10 OYI10 PIE10 PSA10 QBW10 QLS10 QVO10 RFK10 RPG10 RZC10 SIY10 SSU10 TCQ10 TMM10 TWI10 UGE10 UQA10 UZW10 VJS10 VTO10 WDK10 WNG10 KO10 UK10 AEG10 AOC10 AXY10 BHU10 BRQ10 CBM10 CLI10 CVE10 DFA10 DOW10 DYS10 EIO10 ESK10 FCG10 FMC10 FVY10 GFU10 GPQ10 GZM10 HJI10 HTE10 IDA10 IMW10 IWS10 JGO10 JQK10 KAG10 KKC10 KTY10 LDU10 LNQ10 LXM10 MHI10 MRE10 NBA10 NKW10 NUS10 OEO10 OOK10 OYG10 PIC10 PRY10 QBU10 QLQ10 QVM10 RFI10 RPE10 RZA10 SIW10 SSS10 TCO10 TMK10 TWG10 UGC10 UPY10 UZU10 VJQ10 VTM10 WDI10 WNE10 KX10 UT10 AEP10 AOL10 AYH10 BID10 BRZ10 CBV10 CLR10 CVN10 DFJ10 DPF10 DZB10 EIX10 EST10 FCP10 FML10 FWH10 GGD10 GPZ10 GZV10 HJR10 HTN10 IDJ10 INF10 IXB10 JGX10 JQT10 KAP10 KKL10 KUH10 LED10 LNZ10 LXV10 MHR10 MRN10 NBJ10 NLF10 NVB10 OEX10 OOT10 OYP10 PIL10 PSH10 QCD10 QLZ10 QVV10 RFR10 RPN10 RZJ10 SJF10 STB10 TCX10 TMT10 TWP10 UGL10 UQH10 VAD10 VJZ10 VTV10 WDR10 WNN10 KZ10 UV10 AER10 AON10 AYJ10 BIF10 BSB10 CBX10 CLT10 CVP10 DFL10 DPH10 DZD10 EIZ10 ESV10 FCR10 FMN10 FWJ10 GGF10 GQB10 GZX10 HJT10 HTP10 IDL10 INH10 IXD10 JGZ10 JQV10 KAR10 KKN10 KUJ10 LEF10 LOB10 LXX10 MHT10 MRP10 NBL10 NLH10 NVD10 OEZ10 OOV10 OYR10 PIN10 PSJ10 QCF10 QMB10 QVX10 RFT10 RPP10 RZL10 SJH10 STD10 TCZ10 TMV10 TWR10 UGN10 UQJ10 VAF10 VKB10 VTX10 WDT10 WNP10 F16:F17 AC16:AC17 AE16:AE17 KV16:KV17 UR16:UR17 AEN16:AEN17 AOJ16:AOJ17 AYF16:AYF17 BIB16:BIB17 BRX16:BRX17 CBT16:CBT17 CLP16:CLP17 CVL16:CVL17 DFH16:DFH17 DPD16:DPD17 DYZ16:DYZ17 EIV16:EIV17 ESR16:ESR17 FCN16:FCN17 FMJ16:FMJ17 FWF16:FWF17 GGB16:GGB17 GPX16:GPX17 GZT16:GZT17 HJP16:HJP17 HTL16:HTL17 IDH16:IDH17 IND16:IND17 IWZ16:IWZ17 JGV16:JGV17 JQR16:JQR17 KAN16:KAN17 KKJ16:KKJ17 KUF16:KUF17 LEB16:LEB17 LNX16:LNX17 LXT16:LXT17 MHP16:MHP17 MRL16:MRL17 NBH16:NBH17 NLD16:NLD17 NUZ16:NUZ17 OEV16:OEV17 OOR16:OOR17 OYN16:OYN17 PIJ16:PIJ17 PSF16:PSF17 QCB16:QCB17 QLX16:QLX17 QVT16:QVT17 RFP16:RFP17 RPL16:RPL17 RZH16:RZH17 SJD16:SJD17 SSZ16:SSZ17 TCV16:TCV17 TMR16:TMR17 TWN16:TWN17 UGJ16:UGJ17 UQF16:UQF17 VAB16:VAB17 VJX16:VJX17 VTT16:VTT17 WDP16:WDP17 WNL16:WNL17 KT16:KT17 UP16:UP17 AEL16:AEL17 AOH16:AOH17 AYD16:AYD17 BHZ16:BHZ17 BRV16:BRV17 CBR16:CBR17 CLN16:CLN17 CVJ16:CVJ17 DFF16:DFF17 DPB16:DPB17 DYX16:DYX17 EIT16:EIT17 ESP16:ESP17 FCL16:FCL17 FMH16:FMH17 FWD16:FWD17 GFZ16:GFZ17 GPV16:GPV17 GZR16:GZR17 HJN16:HJN17 HTJ16:HTJ17 IDF16:IDF17 INB16:INB17 IWX16:IWX17 JGT16:JGT17 JQP16:JQP17 KAL16:KAL17 KKH16:KKH17 KUD16:KUD17 LDZ16:LDZ17 LNV16:LNV17 LXR16:LXR17 MHN16:MHN17 MRJ16:MRJ17 NBF16:NBF17 NLB16:NLB17 NUX16:NUX17 OET16:OET17 OOP16:OOP17 OYL16:OYL17 PIH16:PIH17 PSD16:PSD17 QBZ16:QBZ17 QLV16:QLV17 QVR16:QVR17 RFN16:RFN17 RPJ16:RPJ17 RZF16:RZF17 SJB16:SJB17 SSX16:SSX17 TCT16:TCT17 TMP16:TMP17 TWL16:TWL17 UGH16:UGH17 UQD16:UQD17 UZZ16:UZZ17 VJV16:VJV17 VTR16:VTR17 WDN16:WDN17 WNJ16:WNJ17 LC16:LC17 UY16:UY17 AEU16:AEU17 AOQ16:AOQ17 AYM16:AYM17 BII16:BII17 BSE16:BSE17 CCA16:CCA17 CLW16:CLW17 CVS16:CVS17 DFO16:DFO17 DPK16:DPK17 DZG16:DZG17 EJC16:EJC17 ESY16:ESY17 FCU16:FCU17 FMQ16:FMQ17 FWM16:FWM17 GGI16:GGI17 GQE16:GQE17 HAA16:HAA17 HJW16:HJW17 HTS16:HTS17 IDO16:IDO17 INK16:INK17 IXG16:IXG17 JHC16:JHC17 JQY16:JQY17 KAU16:KAU17 KKQ16:KKQ17 KUM16:KUM17 LEI16:LEI17 LOE16:LOE17 LYA16:LYA17 MHW16:MHW17 MRS16:MRS17 NBO16:NBO17 NLK16:NLK17 NVG16:NVG17 OFC16:OFC17 OOY16:OOY17 OYU16:OYU17 PIQ16:PIQ17 PSM16:PSM17 QCI16:QCI17 QME16:QME17 QWA16:QWA17 RFW16:RFW17 RPS16:RPS17 RZO16:RZO17 SJK16:SJK17 STG16:STG17 TDC16:TDC17 TMY16:TMY17 TWU16:TWU17 UGQ16:UGQ17 UQM16:UQM17 VAI16:VAI17 VKE16:VKE17 VUA16:VUA17 WDW16:WDW17 WNS16:WNS17 LE16:LE17 VA16:VA17 AEW16:AEW17 AOS16:AOS17 AYO16:AYO17 BIK16:BIK17 BSG16:BSG17 CCC16:CCC17 CLY16:CLY17 CVU16:CVU17 DFQ16:DFQ17 DPM16:DPM17 DZI16:DZI17 EJE16:EJE17 ETA16:ETA17 FCW16:FCW17 FMS16:FMS17 FWO16:FWO17 GGK16:GGK17 GQG16:GQG17 HAC16:HAC17 HJY16:HJY17 HTU16:HTU17 IDQ16:IDQ17 INM16:INM17 IXI16:IXI17 JHE16:JHE17 JRA16:JRA17 KAW16:KAW17 KKS16:KKS17 KUO16:KUO17 LEK16:LEK17 LOG16:LOG17 LYC16:LYC17 MHY16:MHY17 MRU16:MRU17 NBQ16:NBQ17 NLM16:NLM17 NVI16:NVI17 OFE16:OFE17 OPA16:OPA17 OYW16:OYW17 PIS16:PIS17 PSO16:PSO17 QCK16:QCK17 QMG16:QMG17 QWC16:QWC17 RFY16:RFY17 RPU16:RPU17 RZQ16:RZQ17 SJM16:SJM17 STI16:STI17 TDE16:TDE17 TNA16:TNA17 TWW16:TWW17 UGS16:UGS17 UQO16:UQO17 VAK16:VAK17 VKG16:VKG17 VUC16:VUC17 WDY16:WDY17 WNU16:WNU17 F20 AC20 AE20 F25 AC25 AE25 F31 AC31 AE31 KZ35 UV35 AER35 AON35 AYJ35 BIF35 BSB35 CBX35 CLT35 CVP35 DFL35 DPH35 DZD35 EIZ35 ESV35 FCR35 FMN35 FWJ35 GGF35 GQB35 GZX35 HJT35 HTP35 IDL35 INH35 IXD35 JGZ35 JQV35 KAR35 KKN35 KUJ35 LEF35 LOB35 LXX35 MHT35 MRP35 NBL35 NLH35 NVD35 OEZ35 OOV35 OYR35 PIN35 PSJ35 QCF35 QMB35 QVX35 RFT35 RPP35 RZL35 SJH35 STD35 TCZ35 TMV35 TWR35 UGN35 UQJ35 VAF35 VKB35 VTX35 WDT35 WNP35 KX35 UT35 AEP35 AOL35 AYH35 BID35 BRZ35 CBV35 CLR35 CVN35 DFJ35 DPF35 DZB35 EIX35 EST35 FCP35 FML35 FWH35 GGD35 GPZ35 GZV35 HJR35 HTN35 IDJ35 INF35 IXB35 JGX35 JQT35 KAP35 KKL35 KUH35 LED35 LNZ35 LXV35 MHR35 MRN35 NBJ35 NLF35 NVB35 OEX35 OOT35 OYP35 PIL35 PSH35 QCD35 QLZ35 QVV35 RFR35 RPN35 RZJ35 SJF35 STB35 TCX35 TMT35 TWP35 UGL35 UQH35 VAD35 VJZ35 VTV35 WDR35 WNN35 BK35 LG35 VC35 AEY35 AOU35 AYQ35 BIM35 BSI35 CCE35 CMA35 CVW35 DFS35 DPO35 DZK35 EJG35 ETC35 FCY35 FMU35 FWQ35 GGM35 GQI35 HAE35 HKA35 HTW35 IDS35 INO35 IXK35 JHG35 JRC35 KAY35 KKU35 KUQ35 LEM35 LOI35 LYE35 MIA35 MRW35 NBS35 NLO35 NVK35 OFG35 OPC35 OYY35 PIU35 PSQ35 QCM35 QMI35 QWE35 RGA35 RPW35 RZS35 SJO35 STK35 TDG35 TNC35 TWY35 UGU35 UQQ35 VAM35 VKI35 VUE35 WEA35 WNW35 BM35 LI35 VE35 AFA35 AOW35 AYS35 BIO35 BSK35 CCG35 CMC35 CVY35 DFU35 DPQ35 DZM35 EJI35 ETE35 FDA35 FMW35 FWS35 GGO35 GQK35 HAG35 HKC35 HTY35 IDU35 INQ35 IXM35 JHI35 JRE35 KBA35 KKW35 KUS35 LEO35 LOK35 LYG35 MIC35 MRY35 NBU35 NLQ35 NVM35 OFI35 OPE35 OZA35 PIW35 PSS35 QCO35 QMK35 QWG35 RGC35 RPY35 RZU35 SJQ35 STM35 TDI35 TNE35 TXA35 UGW35 UQS35 VAO35 VKK35 VUG35 WEC35 WNY35 AC35:AC36 AE35:AE36 AYP69 BIL69 BSH69 CCD69 CLZ69 CVV69 DFR69 DPN69 DZJ69 EJF69 ETB69 FCX69 FMT69 FWP69 GGL69 GQH69 HAD69 HJZ69 HTV69 IDR69 INN69 IXJ69 JHF69 JRB69 KAX69 KKT69 KUP69 LEL69 LOH69 LYD69 MHZ69 MRV69 NBR69 NLN69 NVJ69 OFF69 OPB69 OYX69 PIT69 PSP69 QCL69 QMH69 QWD69 RFZ69 RPV69 RZR69 SJN69 STJ69 TDF69 TNB69 TWX69 UGT69 UQP69 VAL69 VKH69 VUD69 WDZ69 WNV69 LD69 UZ69 AEV69 AOR69 AYN69 BIJ69 BSF69 CCB69 CLX69 CVT69 DFP69 DPL69 DZH69 EJD69 ESZ69 FCV69 FMR69 FWN69 GGJ69 GQF69 HAB69 HJX69 HTT69 IDP69 INL69 IXH69 JHD69 JQZ69 KAV69 KKR69 KUN69 LEJ69 LOF69 LYB69 MHX69 MRT69 NBP69 NLL69 NVH69 OFD69 OOZ69 OYV69 PIR69 PSN69 QCJ69 QMF69 QWB69 RFX69 RPT69 RZP69 SJL69 STH69 TDD69 TMZ69 TWV69 UGR69 UQN69 VAJ69 VKF69 VUB69 WDX69 WNT69 BQ69 LM69 VI69 AFE69 APA69 AYW69 BIS69 BSO69 CCK69 CMG69 CWC69 DFY69 DPU69 DZQ69 EJM69 ETI69 FDE69 FNA69 FWW69 GGS69 GQO69 HAK69 HKG69 HUC69 IDY69 INU69 IXQ69 JHM69 JRI69 KBE69 KLA69 KUW69 LES69 LOO69 LYK69 MIG69 MSC69 NBY69 NLU69 NVQ69 OFM69 OPI69 OZE69 PJA69 PSW69 QCS69 QMO69 QWK69 RGG69 RQC69 RZY69 SJU69 STQ69 TDM69 TNI69 TXE69 UHA69 UQW69 VAS69 VKO69 VUK69 WEG69 WOC69 BS69 LO69 VK69 AFG69 APC69 AYY69 BIU69 BSQ69 CCM69 CMI69 CWE69 DGA69 DPW69 DZS69 EJO69 ETK69 FDG69 FNC69 FWY69 GGU69 GQQ69 HAM69 HKI69 HUE69 IEA69 INW69 IXS69 JHO69 JRK69 KBG69 KLC69 KUY69 LEU69 LOQ69 LYM69 MII69 MSE69 NCA69 NLW69 NVS69 OFO69 OPK69 OZG69 PJC69 PSY69 QCU69 QMQ69 QWM69 RGI69 RQE69 SAA69 SJW69 STS69 TDO69 TNK69 TXG69 UHC69 UQY69 VAU69 VKQ69 VUM69 WEI69 AE69 F74 F78:F79 AC74 AC78:AC79 AE74 AE78:AE79 F42 AC42 AE42 BJ42 LF42 VB42 AEX42 AOT42 AYP42 BIL42 BSH42 CCD42 CLZ42 CVV42 DFR42 DPN42 DZJ42 EJF42 ETB42 FCX42 FMT42 FWP42 GGL42 GQH42 HAD42 HJZ42 HTV42 IDR42 INN42 IXJ42 JHF42 JRB42 KAX42 KKT42 KUP42 LEL42 LOH42 LYD42 MHZ42 MRV42 NBR42 NLN42 NVJ42 OFF42 OPB42 OYX42 PIT42 PSP42 QCL42 QMH42 QWD42 RFZ42 RPV42 RZR42 SJN42 STJ42 TDF42 TNB42 TWX42 UGT42 UQP42 VAL42 VKH42 VUD42 WDZ42 WNV42 LD42 UZ42 AEV42 AOR42 AYN42 BIJ42 BSF42 CCB42 CLX42 CVT42 DFP42 DPL42 DZH42 EJD42 ESZ42 FCV42 FMR42 FWN42 GGJ42 GQF42 HAB42 HJX42 HTT42 IDP42 INL42 IXH42 JHD42 JQZ42 KAV42 KKR42 KUN42 LEJ42 LOF42 LYB42 MHX42 MRT42 NBP42 NLL42 NVH42 OFD42 OOZ42 OYV42 PIR42 PSN42 QCJ42 QMF42 QWB42 RFX42 RPT42 RZP42 SJL42 STH42 TDD42 TMZ42 TWV42 UGR42 UQN42 VAJ42 VKF42 VUB42 WDX42 WNT42 BQ42 LM42 VI42 AFE42 APA42 AYW42 BIS42 BSO42 CCK42 CMG42 CWC42 DFY42 DPU42 DZQ42 EJM42 ETI42 FDE42 FNA42 FWW42 GGS42 GQO42 HAK42 HKG42 HUC42 IDY42 INU42 IXQ42 JHM42 JRI42 KBE42 KLA42 KUW42 LES42 LOO42 LYK42 MIG42 MSC42 NBY42 NLU42 NVQ42 OFM42 OPI42 OZE42 PJA42 PSW42 QCS42 QMO42 QWK42 RGG42 RQC42 RZY42 SJU42 STQ42 TDM42 TNI42 TXE42 UHA42 UQW42 VAS42 VKO42 VUK42 WEG42 WOC42 BS42 LO42 VK42 AFG42 APC42 AYY42 BIU42 BSQ42 CCM42 CMI42 CWE42 DGA42 DPW42 DZS42 EJO42 ETK42 FDG42 FNC42 FWY42 GGU42 GQQ42 HAM42 HKI42 HUE42 IEA42 INW42 IXS42 JHO42 JRK42 KBG42 KLC42 KUY42 LEU42 LOQ42 LYM42 MII42 MSE42 NCA42 NLW42 NVS42 OFO42 OPK42 OZG42 PJC42 PSY42 QCU42 QMQ42 QWM42 RGI42 RQE42 SAA42 SJW42 STS42 TDO42 TNK42 TXG42 UHC42 UQY42 VAU42 VKQ42 VUM42 WEI42 WOE42 F45 AC45 AE45 BJ45 LF45 VB45 AEX45 AOT45 AYP45 BIL45 BSH45 CCD45 CLZ45 CVV45 DFR45 DPN45 DZJ45 EJF45 ETB45 FCX45 FMT45 FWP45 GGL45 GQH45 HAD45 HJZ45 HTV45 IDR45 INN45 IXJ45 JHF45 JRB45 KAX45 KKT45 KUP45 LEL45 LOH45 LYD45 MHZ45 MRV45 NBR45 NLN45 NVJ45 OFF45 OPB45 OYX45 PIT45 PSP45 QCL45 QMH45 QWD45 RFZ45 RPV45 RZR45 SJN45 STJ45 TDF45 TNB45 TWX45 UGT45 UQP45 VAL45 VKH45 VUD45 WDZ45 WNV45 LD45 UZ45 AEV45 AOR45 AYN45 BIJ45 BSF45 CCB45 CLX45 CVT45 DFP45 DPL45 DZH45 EJD45 ESZ45 FCV45 FMR45 FWN45 GGJ45 GQF45 HAB45 HJX45 HTT45 IDP45 INL45 IXH45 JHD45 JQZ45 KAV45 KKR45 KUN45 LEJ45 LOF45 LYB45 MHX45 MRT45 NBP45 NLL45 NVH45 OFD45 OOZ45 OYV45 PIR45 PSN45 QCJ45 QMF45 QWB45 RFX45 RPT45 RZP45 SJL45 STH45 TDD45 TMZ45 TWV45 UGR45 UQN45 VAJ45 VKF45 VUB45 WDX45 WNT45 BQ45 LM45 VI45 AFE45 APA45 AYW45 BIS45 BSO45 CCK45 CMG45 CWC45 DFY45 DPU45 DZQ45 EJM45 ETI45 FDE45 FNA45 FWW45 GGS45 GQO45 HAK45 HKG45 HUC45 IDY45 INU45 IXQ45 JHM45 JRI45 KBE45 KLA45 KUW45 LES45 LOO45 LYK45 MIG45 MSC45 NBY45 NLU45 NVQ45 OFM45 OPI45 OZE45 PJA45 PSW45 QCS45 QMO45 QWK45 RGG45 RQC45 RZY45 SJU45 STQ45 TDM45 TNI45 TXE45 UHA45 UQW45 VAS45 VKO45 VUK45 WEG45 WOC45 BS45 LO45 VK45 AFG45 APC45 AYY45 BIU45 BSQ45 CCM45 CMI45 CWE45 DGA45 DPW45 DZS45 EJO45 ETK45 FDG45 FNC45 FWY45 GGU45 GQQ45 HAM45 HKI45 HUE45 IEA45 INW45 IXS45 JHO45 JRK45 KBG45 KLC45 KUY45 LEU45 LOQ45 LYM45 MII45 MSE45 NCA45 NLW45 NVS45 OFO45 OPK45 OZG45 PJC45 PSY45 QCU45 QMQ45 QWM45 RGI45 RQE45 SAA45 SJW45 STS45 TDO45 TNK45 TXG45 UHC45 UQY45 VAU45 VKQ45 VUM45 WEI45 WOE45 F47:F48 AC47:AC48 AE47:AE48 BJ47:BJ48 LF47:LF48 VB47:VB48 AEX47:AEX48 AOT47:AOT48 AYP47:AYP48 BIL47:BIL48 BSH47:BSH48 CCD47:CCD48 CLZ47:CLZ48 CVV47:CVV48 DFR47:DFR48 DPN47:DPN48 DZJ47:DZJ48 EJF47:EJF48 ETB47:ETB48 FCX47:FCX48 FMT47:FMT48 FWP47:FWP48 GGL47:GGL48 GQH47:GQH48 HAD47:HAD48 HJZ47:HJZ48 HTV47:HTV48 IDR47:IDR48 INN47:INN48 IXJ47:IXJ48 JHF47:JHF48 JRB47:JRB48 KAX47:KAX48 KKT47:KKT48 KUP47:KUP48 LEL47:LEL48 LOH47:LOH48 LYD47:LYD48 MHZ47:MHZ48 MRV47:MRV48 NBR47:NBR48 NLN47:NLN48 NVJ47:NVJ48 OFF47:OFF48 OPB47:OPB48 OYX47:OYX48 PIT47:PIT48 PSP47:PSP48 QCL47:QCL48 QMH47:QMH48 QWD47:QWD48 RFZ47:RFZ48 RPV47:RPV48 RZR47:RZR48 SJN47:SJN48 STJ47:STJ48 TDF47:TDF48 TNB47:TNB48 TWX47:TWX48 UGT47:UGT48 UQP47:UQP48 VAL47:VAL48 VKH47:VKH48 VUD47:VUD48 WDZ47:WDZ48 WNV47:WNV48 LD47:LD48 UZ47:UZ48 AEV47:AEV48 AOR47:AOR48 AYN47:AYN48 BIJ47:BIJ48 BSF47:BSF48 CCB47:CCB48 CLX47:CLX48 CVT47:CVT48 DFP47:DFP48 DPL47:DPL48 DZH47:DZH48 EJD47:EJD48 ESZ47:ESZ48 FCV47:FCV48 FMR47:FMR48 FWN47:FWN48 GGJ47:GGJ48 GQF47:GQF48 HAB47:HAB48 HJX47:HJX48 HTT47:HTT48 IDP47:IDP48 INL47:INL48 IXH47:IXH48 JHD47:JHD48 JQZ47:JQZ48 KAV47:KAV48 KKR47:KKR48 KUN47:KUN48 LEJ47:LEJ48 LOF47:LOF48 LYB47:LYB48 MHX47:MHX48 MRT47:MRT48 NBP47:NBP48 NLL47:NLL48 NVH47:NVH48 OFD47:OFD48 OOZ47:OOZ48 OYV47:OYV48 PIR47:PIR48 PSN47:PSN48 QCJ47:QCJ48 QMF47:QMF48 QWB47:QWB48 RFX47:RFX48 RPT47:RPT48 RZP47:RZP48 SJL47:SJL48 STH47:STH48 TDD47:TDD48 TMZ47:TMZ48 TWV47:TWV48 UGR47:UGR48 UQN47:UQN48 VAJ47:VAJ48 VKF47:VKF48 VUB47:VUB48 WDX47:WDX48 WNT47:WNT48 BQ47:BQ48 LM47:LM48 VI47:VI48 AFE47:AFE48 APA47:APA48 AYW47:AYW48 BIS47:BIS48 BSO47:BSO48 CCK47:CCK48 CMG47:CMG48 CWC47:CWC48 DFY47:DFY48 DPU47:DPU48 DZQ47:DZQ48 EJM47:EJM48 ETI47:ETI48 FDE47:FDE48 FNA47:FNA48 FWW47:FWW48 GGS47:GGS48 GQO47:GQO48 HAK47:HAK48 HKG47:HKG48 HUC47:HUC48 IDY47:IDY48 INU47:INU48 IXQ47:IXQ48 JHM47:JHM48 JRI47:JRI48 KBE47:KBE48 KLA47:KLA48 KUW47:KUW48 LES47:LES48 LOO47:LOO48 LYK47:LYK48 MIG47:MIG48 MSC47:MSC48 NBY47:NBY48 NLU47:NLU48 NVQ47:NVQ48 OFM47:OFM48 OPI47:OPI48 OZE47:OZE48 PJA47:PJA48 PSW47:PSW48 QCS47:QCS48 QMO47:QMO48 QWK47:QWK48 RGG47:RGG48 RQC47:RQC48 RZY47:RZY48 SJU47:SJU48 STQ47:STQ48 TDM47:TDM48 TNI47:TNI48 TXE47:TXE48 UHA47:UHA48 UQW47:UQW48 VAS47:VAS48 VKO47:VKO48 VUK47:VUK48 WEG47:WEG48 WOC47:WOC48 BS47:BS48 LO47:LO48 VK47:VK48 AFG47:AFG48 APC47:APC48 AYY47:AYY48 BIU47:BIU48 BSQ47:BSQ48 CCM47:CCM48 CMI47:CMI48 CWE47:CWE48 DGA47:DGA48 DPW47:DPW48 DZS47:DZS48 EJO47:EJO48 ETK47:ETK48 FDG47:FDG48 FNC47:FNC48 FWY47:FWY48 GGU47:GGU48 GQQ47:GQQ48 HAM47:HAM48 HKI47:HKI48 HUE47:HUE48 IEA47:IEA48 INW47:INW48 IXS47:IXS48 JHO47:JHO48 JRK47:JRK48 KBG47:KBG48 KLC47:KLC48 KUY47:KUY48 LEU47:LEU48 LOQ47:LOQ48 LYM47:LYM48 MII47:MII48 MSE47:MSE48 NCA47:NCA48 NLW47:NLW48 NVS47:NVS48 OFO47:OFO48 OPK47:OPK48 OZG47:OZG48 PJC47:PJC48 PSY47:PSY48 QCU47:QCU48 QMQ47:QMQ48 QWM47:QWM48 RGI47:RGI48 RQE47:RQE48 SAA47:SAA48 SJW47:SJW48 STS47:STS48 TDO47:TDO48 TNK47:TNK48 TXG47:TXG48 UHC47:UHC48 UQY47:UQY48 VAU47:VAU48 VKQ47:VKQ48 VUM47:VUM48 WEI47:WEI48 WOE47:WOE48 F53:F55 AC53:AC55 AE53:AE55 BJ53:BJ55 LF53:LF55 VB53:VB55 AEX53:AEX55 AOT53:AOT55 AYP53:AYP55 BIL53:BIL55 BSH53:BSH55 CCD53:CCD55 CLZ53:CLZ55 CVV53:CVV55 DFR53:DFR55 DPN53:DPN55 DZJ53:DZJ55 EJF53:EJF55 ETB53:ETB55 FCX53:FCX55 FMT53:FMT55 FWP53:FWP55 GGL53:GGL55 GQH53:GQH55 HAD53:HAD55 HJZ53:HJZ55 HTV53:HTV55 IDR53:IDR55 INN53:INN55 IXJ53:IXJ55 JHF53:JHF55 JRB53:JRB55 KAX53:KAX55 KKT53:KKT55 KUP53:KUP55 LEL53:LEL55 LOH53:LOH55 LYD53:LYD55 MHZ53:MHZ55 MRV53:MRV55 NBR53:NBR55 NLN53:NLN55 NVJ53:NVJ55 OFF53:OFF55 OPB53:OPB55 OYX53:OYX55 PIT53:PIT55 PSP53:PSP55 QCL53:QCL55 QMH53:QMH55 QWD53:QWD55 RFZ53:RFZ55 RPV53:RPV55 RZR53:RZR55 SJN53:SJN55 STJ53:STJ55 TDF53:TDF55 TNB53:TNB55 TWX53:TWX55 UGT53:UGT55 UQP53:UQP55 VAL53:VAL55 VKH53:VKH55 VUD53:VUD55 WDZ53:WDZ55 WNV53:WNV55 LD53:LD55 UZ53:UZ55 AEV53:AEV55 AOR53:AOR55 AYN53:AYN55 BIJ53:BIJ55 BSF53:BSF55 CCB53:CCB55 CLX53:CLX55 CVT53:CVT55 DFP53:DFP55 DPL53:DPL55 DZH53:DZH55 EJD53:EJD55 ESZ53:ESZ55 FCV53:FCV55 FMR53:FMR55 FWN53:FWN55 GGJ53:GGJ55 GQF53:GQF55 HAB53:HAB55 HJX53:HJX55 HTT53:HTT55 IDP53:IDP55 INL53:INL55 IXH53:IXH55 JHD53:JHD55 JQZ53:JQZ55 KAV53:KAV55 KKR53:KKR55 KUN53:KUN55 LEJ53:LEJ55 LOF53:LOF55 LYB53:LYB55 MHX53:MHX55 MRT53:MRT55 NBP53:NBP55 NLL53:NLL55 NVH53:NVH55 OFD53:OFD55 OOZ53:OOZ55 OYV53:OYV55 PIR53:PIR55 PSN53:PSN55 QCJ53:QCJ55 QMF53:QMF55 QWB53:QWB55 RFX53:RFX55 RPT53:RPT55 RZP53:RZP55 SJL53:SJL55 STH53:STH55 TDD53:TDD55 TMZ53:TMZ55 TWV53:TWV55 UGR53:UGR55 UQN53:UQN55 VAJ53:VAJ55 VKF53:VKF55 VUB53:VUB55 WDX53:WDX55 WNT53:WNT55 BQ53:BQ55 LM53:LM55 VI53:VI55 AFE53:AFE55 APA53:APA55 AYW53:AYW55 BIS53:BIS55 BSO53:BSO55 CCK53:CCK55 CMG53:CMG55 CWC53:CWC55 DFY53:DFY55 DPU53:DPU55 DZQ53:DZQ55 EJM53:EJM55 ETI53:ETI55 FDE53:FDE55 FNA53:FNA55 FWW53:FWW55 GGS53:GGS55 GQO53:GQO55 HAK53:HAK55 HKG53:HKG55 HUC53:HUC55 IDY53:IDY55 INU53:INU55 IXQ53:IXQ55 JHM53:JHM55 JRI53:JRI55 KBE53:KBE55 KLA53:KLA55 KUW53:KUW55 LES53:LES55 LOO53:LOO55 LYK53:LYK55 MIG53:MIG55 MSC53:MSC55 NBY53:NBY55 NLU53:NLU55 NVQ53:NVQ55 OFM53:OFM55 OPI53:OPI55 OZE53:OZE55 PJA53:PJA55 PSW53:PSW55 QCS53:QCS55 QMO53:QMO55 QWK53:QWK55 RGG53:RGG55 RQC53:RQC55 RZY53:RZY55 SJU53:SJU55 STQ53:STQ55 TDM53:TDM55 TNI53:TNI55 TXE53:TXE55 UHA53:UHA55 UQW53:UQW55 VAS53:VAS55 VKO53:VKO55 VUK53:VUK55 WEG53:WEG55 WOC53:WOC55 BS53:BS55 LO53:LO55 VK53:VK55 AFG53:AFG55 APC53:APC55 AYY53:AYY55 BIU53:BIU55 BSQ53:BSQ55 CCM53:CCM55 CMI53:CMI55 CWE53:CWE55 DGA53:DGA55 DPW53:DPW55 DZS53:DZS55 EJO53:EJO55 ETK53:ETK55 FDG53:FDG55 FNC53:FNC55 FWY53:FWY55 GGU53:GGU55 GQQ53:GQQ55 HAM53:HAM55 HKI53:HKI55 HUE53:HUE55 IEA53:IEA55 INW53:INW55 IXS53:IXS55 JHO53:JHO55 JRK53:JRK55 KBG53:KBG55 KLC53:KLC55 KUY53:KUY55 LEU53:LEU55 LOQ53:LOQ55 LYM53:LYM55 MII53:MII55 MSE53:MSE55 NCA53:NCA55 NLW53:NLW55 NVS53:NVS55 OFO53:OFO55 OPK53:OPK55 OZG53:OZG55 PJC53:PJC55 PSY53:PSY55 QCU53:QCU55 QMQ53:QMQ55 QWM53:QWM55 RGI53:RGI55 RQE53:RQE55 SAA53:SAA55 SJW53:SJW55 STS53:STS55 TDO53:TDO55 TNK53:TNK55 TXG53:TXG55 UHC53:UHC55 UQY53:UQY55 VAU53:VAU55 VKQ53:VKQ55 VUM53:VUM55 WEI53:WEI55 WOE53:WOE55 F64 AC64 AE64 BJ64 LF64 VB64 AEX64 AOT64 AYP64 BIL64 BSH64 CCD64 CLZ64 CVV64 DFR64 DPN64 DZJ64 EJF64 ETB64 FCX64 FMT64 FWP64 GGL64 GQH64 HAD64 HJZ64 HTV64 IDR64 INN64 IXJ64 JHF64 JRB64 KAX64 KKT64 KUP64 LEL64 LOH64 LYD64 MHZ64 MRV64 NBR64 NLN64 NVJ64 OFF64 OPB64 OYX64 PIT64 PSP64 QCL64 QMH64 QWD64 RFZ64 RPV64 RZR64 SJN64 STJ64 TDF64 TNB64 TWX64 UGT64 UQP64 VAL64 VKH64 VUD64 WDZ64 WNV64 LD64 UZ64 AEV64 AOR64 AYN64 BIJ64 BSF64 CCB64 CLX64 CVT64 DFP64 DPL64 DZH64 EJD64 ESZ64 FCV64 FMR64 FWN64 GGJ64 GQF64 HAB64 HJX64 HTT64 IDP64 INL64 IXH64 JHD64 JQZ64 KAV64 KKR64 KUN64 LEJ64 LOF64 LYB64 MHX64 MRT64 NBP64 NLL64 NVH64 OFD64 OOZ64 OYV64 PIR64 PSN64 QCJ64 QMF64 QWB64 RFX64 RPT64 RZP64 SJL64 STH64 TDD64 TMZ64 TWV64 UGR64 UQN64 VAJ64 VKF64 VUB64 WDX64 WNT64 BQ64 LM64 VI64 AFE64 APA64 AYW64 BIS64 BSO64 CCK64 CMG64 CWC64 DFY64 DPU64 DZQ64 EJM64 ETI64 FDE64 FNA64 FWW64 GGS64 GQO64 HAK64 HKG64 HUC64 IDY64 INU64 IXQ64 JHM64 JRI64 KBE64 KLA64 KUW64 LES64 LOO64 LYK64 MIG64 MSC64 NBY64 NLU64 NVQ64 OFM64 OPI64 OZE64 PJA64 PSW64 QCS64 QMO64 QWK64 RGG64 RQC64 RZY64 SJU64 STQ64 TDM64 TNI64 TXE64 UHA64 UQW64 VAS64 VKO64 VUK64 WEG64 WOC64 BS64 LO64 VK64 AFG64 APC64 AYY64 BIU64 BSQ64 CCM64 CMI64 CWE64 DGA64 DPW64 DZS64 EJO64 ETK64 FDG64 FNC64 FWY64 GGU64 GQQ64 HAM64 HKI64 HUE64 IEA64 INW64 IXS64 JHO64 JRK64 KBG64 KLC64 KUY64 LEU64 LOQ64 LYM64 MII64 MSE64 NCA64 NLW64 NVS64 OFO64 OPK64 OZG64 PJC64 PSY64 QCU64 QMQ64 QWM64 RGI64 RQE64 SAA64 SJW64 STS64 TDO64 TNK64 TXG64 UHC64 UQY64 VAU64 VKQ64 VUM64 WEI64 WOE64 BJ77:BJ79 LF77:LF79 VB77:VB79 AEX77:AEX79 AOT77:AOT79 AYP77:AYP79 BIL77:BIL79 BSH77:BSH79 CCD77:CCD79 CLZ77:CLZ79 CVV77:CVV79 DFR77:DFR79 DPN77:DPN79 DZJ77:DZJ79 EJF77:EJF79 ETB77:ETB79 FCX77:FCX79 FMT77:FMT79 FWP77:FWP79 GGL77:GGL79 GQH77:GQH79 HAD77:HAD79 HJZ77:HJZ79 HTV77:HTV79 IDR77:IDR79 INN77:INN79 IXJ77:IXJ79 JHF77:JHF79 JRB77:JRB79 KAX77:KAX79 KKT77:KKT79 KUP77:KUP79 LEL77:LEL79 LOH77:LOH79 LYD77:LYD79 MHZ77:MHZ79 MRV77:MRV79 NBR77:NBR79 NLN77:NLN79 NVJ77:NVJ79 OFF77:OFF79 OPB77:OPB79 OYX77:OYX79 PIT77:PIT79 PSP77:PSP79 QCL77:QCL79 QMH77:QMH79 QWD77:QWD79 RFZ77:RFZ79 RPV77:RPV79 RZR77:RZR79 SJN77:SJN79 STJ77:STJ79 TDF77:TDF79 TNB77:TNB79 TWX77:TWX79 UGT77:UGT79 UQP77:UQP79 VAL77:VAL79 VKH77:VKH79 VUD77:VUD79 WDZ77:WDZ79 WNV77:WNV79 LD77:LD79 UZ77:UZ79 AEV77:AEV79 AOR77:AOR79 AYN77:AYN79 BIJ77:BIJ79 BSF77:BSF79 CCB77:CCB79 CLX77:CLX79 CVT77:CVT79 DFP77:DFP79 DPL77:DPL79 DZH77:DZH79 EJD77:EJD79 ESZ77:ESZ79 FCV77:FCV79 FMR77:FMR79 FWN77:FWN79 GGJ77:GGJ79 GQF77:GQF79 HAB77:HAB79 HJX77:HJX79 HTT77:HTT79 IDP77:IDP79 INL77:INL79 IXH77:IXH79 JHD77:JHD79 JQZ77:JQZ79 KAV77:KAV79 KKR77:KKR79 KUN77:KUN79 LEJ77:LEJ79 LOF77:LOF79 LYB77:LYB79 MHX77:MHX79 MRT77:MRT79 NBP77:NBP79 NLL77:NLL79 NVH77:NVH79 OFD77:OFD79 OOZ77:OOZ79 OYV77:OYV79 PIR77:PIR79 PSN77:PSN79 QCJ77:QCJ79 QMF77:QMF79 QWB77:QWB79 RFX77:RFX79 RPT77:RPT79 RZP77:RZP79 SJL77:SJL79 STH77:STH79 TDD77:TDD79 TMZ77:TMZ79 TWV77:TWV79 UGR77:UGR79 UQN77:UQN79 VAJ77:VAJ79 VKF77:VKF79 VUB77:VUB79 WDX77:WDX79 WNT77:WNT79 BQ77:BQ79 LM77:LM79 VI77:VI79 AFE77:AFE79 APA77:APA79 AYW77:AYW79 BIS77:BIS79 BSO77:BSO79 CCK77:CCK79 CMG77:CMG79 CWC77:CWC79 DFY77:DFY79 DPU77:DPU79 DZQ77:DZQ79 EJM77:EJM79 ETI77:ETI79 FDE77:FDE79 FNA77:FNA79 FWW77:FWW79 GGS77:GGS79 GQO77:GQO79 HAK77:HAK79 HKG77:HKG79 HUC77:HUC79 IDY77:IDY79 INU77:INU79 IXQ77:IXQ79 JHM77:JHM79 JRI77:JRI79 KBE77:KBE79 KLA77:KLA79 KUW77:KUW79 LES77:LES79 LOO77:LOO79 LYK77:LYK79 MIG77:MIG79 MSC77:MSC79 NBY77:NBY79 NLU77:NLU79 NVQ77:NVQ79 OFM77:OFM79 OPI77:OPI79 OZE77:OZE79 PJA77:PJA79 PSW77:PSW79 QCS77:QCS79 QMO77:QMO79 QWK77:QWK79 RGG77:RGG79 RQC77:RQC79 RZY77:RZY79 SJU77:SJU79 STQ77:STQ79 TDM77:TDM79 TNI77:TNI79 TXE77:TXE79 UHA77:UHA79 UQW77:UQW79 VAS77:VAS79 VKO77:VKO79 VUK77:VUK79 WEG77:WEG79 WOC77:WOC79 BS77:BS79 LO77:LO79 VK77:VK79 AFG77:AFG79 APC77:APC79 AYY77:AYY79 BIU77:BIU79 BSQ77:BSQ79 CCM77:CCM79 CMI77:CMI79 CWE77:CWE79 DGA77:DGA79 DPW77:DPW79 DZS77:DZS79 EJO77:EJO79 ETK77:ETK79 FDG77:FDG79 FNC77:FNC79 FWY77:FWY79 GGU77:GGU79 GQQ77:GQQ79 HAM77:HAM79 HKI77:HKI79 HUE77:HUE79 IEA77:IEA79 INW77:INW79 IXS77:IXS79 JHO77:JHO79 JRK77:JRK79 KBG77:KBG79 KLC77:KLC79 KUY77:KUY79 LEU77:LEU79 LOQ77:LOQ79 LYM77:LYM79 MII77:MII79 MSE77:MSE79 NCA77:NCA79 NLW77:NLW79 NVS77:NVS79 OFO77:OFO79 OPK77:OPK79 OZG77:OZG79 PJC77:PJC79 PSY77:PSY79 QCU77:QCU79 QMQ77:QMQ79 QWM77:QWM79 RGI77:RGI79 RQE77:RQE79 SAA77:SAA79 SJW77:SJW79 STS77:STS79 TDO77:TDO79 TNK77:TNK79 TXG77:TXG79 UHC77:UHC79 UQY77:UQY79 VAU77:VAU79 VKQ77:VKQ79 VUM77:VUM79 WEI77:WEI79 WOE77:WOE79 F69 AC69 WOE69 BJ69 LF69 VB69 AEX69 AOT69 F35:F36 BJ36 LF36 VB36 AEX36 AOT36 AYP36 BIL36 BSH36 CCD36 CLZ36 CVV36 DFR36 DPN36 DZJ36 EJF36 ETB36 FCX36 FMT36 FWP36 GGL36 GQH36 HAD36 HJZ36 HTV36 IDR36 INN36 IXJ36 JHF36 JRB36 KAX36 KKT36 KUP36 LEL36 LOH36 LYD36 MHZ36 MRV36 NBR36 NLN36 NVJ36 OFF36 OPB36 OYX36 PIT36 PSP36 QCL36 QMH36 QWD36 RFZ36 RPV36 RZR36 SJN36 STJ36 TDF36 TNB36 TWX36 UGT36 UQP36 VAL36 VKH36 VUD36 WDZ36 WNV36 LD36 UZ36 AEV36 AOR36 AYN36 BIJ36 BSF36 CCB36 CLX36 CVT36 DFP36 DPL36 DZH36 EJD36 ESZ36 FCV36 FMR36 FWN36 GGJ36 GQF36 HAB36 HJX36 HTT36 IDP36 INL36 IXH36 JHD36 JQZ36 KAV36 KKR36 KUN36 LEJ36 LOF36 LYB36 MHX36 MRT36 NBP36 NLL36 NVH36 OFD36 OOZ36 OYV36 PIR36 PSN36 QCJ36 QMF36 QWB36 RFX36 RPT36 RZP36 SJL36 STH36 TDD36 TMZ36 TWV36 UGR36 UQN36 VAJ36 VKF36 VUB36 WDX36 WNT36 BQ36 LM36 VI36 AFE36 APA36 AYW36 BIS36 BSO36 CCK36 CMG36 CWC36 DFY36 DPU36 DZQ36 EJM36 ETI36 FDE36 FNA36 FWW36 GGS36 GQO36 HAK36 HKG36 HUC36 IDY36 INU36 IXQ36 JHM36 JRI36 KBE36 KLA36 KUW36 LES36 LOO36 LYK36 MIG36 MSC36 NBY36 NLU36 NVQ36 OFM36 OPI36 OZE36 PJA36 PSW36 QCS36 QMO36 QWK36 RGG36 RQC36 RZY36 SJU36 STQ36 TDM36 TNI36 TXE36 UHA36 UQW36 VAS36 VKO36 VUK36 WEG36 WOC36 BS36 LO36 VK36 AFG36 APC36 AYY36 BIU36 BSQ36 CCM36 CMI36 CWE36 DGA36 DPW36 DZS36 EJO36 ETK36 FDG36 FNC36 FWY36 GGU36 GQQ36 HAM36 HKI36 HUE36 IEA36 INW36 IXS36 JHO36 JRK36 KBG36 KLC36 KUY36 LEU36 LOQ36 LYM36 MII36 MSE36 NCA36 NLW36 NVS36 OFO36 OPK36 OZG36 PJC36 PSY36 QCU36 QMQ36 QWM36 RGI36 RQE36 SAA36 SJW36 STS36 TDO36 TNK36 TXG36 UHC36 UQY36 VAU36 VKQ36 VUM36 WEI36 WOE36" xr:uid="{00000000-0002-0000-0100-000001000000}">
      <formula1>"1,2,3,4,5"</formula1>
    </dataValidation>
    <dataValidation type="list" allowBlank="1" showInputMessage="1" showErrorMessage="1" sqref="Z10:Z17 Z42:Z55 Z64 Z27:Z33 Z20:Z25 Z78:Z81 Z69:Z74 Z35:Z36" xr:uid="{00000000-0002-0000-0100-000002000000}">
      <formula1>"SI,NO"</formula1>
    </dataValidation>
    <dataValidation type="list" allowBlank="1" showInputMessage="1" showErrorMessage="1" sqref="H47:H58 H78:H81 H64:H74 H10:H31 H35:H45" xr:uid="{00000000-0002-0000-0100-000003000000}">
      <formula1>"3,4,5"</formula1>
    </dataValidation>
    <dataValidation type="list" allowBlank="1" showInputMessage="1" showErrorMessage="1" sqref="KY69 UU69 AEQ69 AOM69 AYI69 BIE69 BSA69 CBW69 CLS69 CVO69 DFK69 DPG69 DZC69 EIY69 ESU69 FCQ69 FMM69 FWI69 GGE69 GQA69 GZW69 HJS69 HTO69 IDK69 ING69 IXC69 JGY69 JQU69 KAQ69 KKM69 KUI69 LEE69 LOA69 LXW69 MHS69 MRO69 NBK69 NLG69 NVC69 OEY69 OOU69 OYQ69 PIM69 PSI69 QCE69 QMA69 QVW69 RFS69 RPO69 RZK69 SJG69 STC69 TCY69 TMU69 TWQ69 UGM69 UQI69 VAE69 VKA69 VTW69 WDS69 WNO69 BN69 LJ69 VF69 AFB69 AOX69 AYT69 BIP69 BSL69 CCH69 CMD69 CVZ69 DFV69 DPR69 DZN69 EJJ69 ETF69 FDB69 FMX69 FWT69 GGP69 GQL69 HAH69 HKD69 HTZ69 IDV69 INR69 IXN69 JHJ69 JRF69 KBB69 KKX69 KUT69 LEP69 LOL69 LYH69 MID69 MRZ69 NBV69 NLR69 NVN69 OFJ69 OPF69 OZB69 PIX69 PST69 QCP69 QML69 QWH69 RGD69 RPZ69 RZV69 SJR69 STN69 TDJ69 TNF69 TXB69 UGX69 UQT69 VAP69 VKL69 VUH69 WED69 WNZ69 BV69 LR69 VN69 AFJ69 APF69 AZB69 BIX69 BST69 CCP69 CML69 CWH69 DGD69 DPZ69 DZV69 EJR69 ETN69 FDJ69 FNF69 FXB69 GGX69 GQT69 HAP69 HKL69 HUH69 IED69 INZ69 IXV69 JHR69 JRN69 KBJ69 KLF69 KVB69 LEX69 LOT69 LYP69 MIL69 MSH69 NCD69 NLZ69 NVV69 OFR69 OPN69 OZJ69 PJF69 PTB69 QCX69 QMT69 QWP69 RGL69 RQH69 SAD69 SJZ69 STV69 TDR69 TNN69 TXJ69 UHF69 URB69 VAX69 VKT69 VUP69 WEL69 WOH69 LC69 UY69 AEU69 AOQ69 AYM69 BII69 BSE69 CCA69 CLW69 CVS69 DFO69 DPK69 DZG69 EJC69 ESY69 FCU69 FMQ69 FWM69 GGI69 GQE69 HAA69 HJW69 HTS69 IDO69 INK69 IXG69 JHC69 JQY69 KAU69 KKQ69 KUM69 LEI69 LOE69 LYA69 MHW69 MRS69 NBO69 NLK69 NVG69 OFC69 OOY69 OYU69 PIQ69 PSM69 QCI69 QME69 QWA69 RFW69 RPS69 RZO69 SJK69 STG69 TDC69 TMY69 TWU69 UGQ69 UQM69 VAI69 VKE69 VUA69 WDW69 WNS69 M78:S81 M42:S55 M64:S64 M69:S74 M36:S36" xr:uid="{00000000-0002-0000-0100-000004000000}">
      <formula1>#REF!</formula1>
    </dataValidation>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373" operator="equal" id="{D739286F-0063-4FBB-BC56-894DEB49C55E}">
            <xm:f>'C:\Users\WILLIAM\Documents\1 WILLIAM SDA Trabajo en Casa\Año 2022\Mapa de Riesgos 2023\Mapas definitivos 2023\[1. Mapa de riesgos 2023 Direccionamiento Estratégico.xlsx]Listas'!#REF!</xm:f>
            <x14:dxf>
              <fill>
                <patternFill>
                  <bgColor rgb="FFFF0000"/>
                </patternFill>
              </fill>
            </x14:dxf>
          </x14:cfRule>
          <x14:cfRule type="cellIs" priority="374" operator="equal" id="{82B5BAB5-680D-40F6-BE53-553600A6EA4E}">
            <xm:f>'C:\Users\WILLIAM\Documents\1 WILLIAM SDA Trabajo en Casa\Año 2022\Mapa de Riesgos 2023\Mapas definitivos 2023\[1. Mapa de riesgos 2023 Direccionamiento Estratégico.xlsx]Listas'!#REF!</xm:f>
            <x14:dxf>
              <fill>
                <patternFill>
                  <bgColor rgb="FFFF6600"/>
                </patternFill>
              </fill>
            </x14:dxf>
          </x14:cfRule>
          <x14:cfRule type="cellIs" priority="375" operator="equal" id="{50846296-DC06-428B-9E7E-D8D2125885FC}">
            <xm:f>'C:\Users\WILLIAM\Documents\1 WILLIAM SDA Trabajo en Casa\Año 2022\Mapa de Riesgos 2023\Mapas definitivos 2023\[1. Mapa de riesgos 2023 Direccionamiento Estratégico.xlsx]Listas'!#REF!</xm:f>
            <x14:dxf>
              <fill>
                <patternFill>
                  <bgColor rgb="FFFFFF00"/>
                </patternFill>
              </fill>
            </x14:dxf>
          </x14:cfRule>
          <xm:sqref>J10</xm:sqref>
        </x14:conditionalFormatting>
        <x14:conditionalFormatting xmlns:xm="http://schemas.microsoft.com/office/excel/2006/main">
          <x14:cfRule type="cellIs" priority="376" operator="equal" id="{DA2C91A8-E5D3-44F7-BD1C-9C48EE084835}">
            <xm:f>'C:\Users\WILLIAM\Documents\1 WILLIAM SDA Trabajo en Casa\Año 2022\Mapa de Riesgos 2023\Mapas definitivos 2023\[1. Mapa de riesgos 2023 Direccionamiento Estratégico.xlsx]Listas'!#REF!</xm:f>
            <x14:dxf>
              <fill>
                <patternFill>
                  <bgColor rgb="FF33CC33"/>
                </patternFill>
              </fill>
            </x14:dxf>
          </x14:cfRule>
          <xm:sqref>J10</xm:sqref>
        </x14:conditionalFormatting>
        <x14:conditionalFormatting xmlns:xm="http://schemas.microsoft.com/office/excel/2006/main">
          <x14:cfRule type="cellIs" priority="365" operator="equal" id="{BD053602-7B42-440B-B00D-4A19E63A427E}">
            <xm:f>'C:\Users\WILLIAM\Documents\1 WILLIAM SDA Trabajo en Casa\Año 2022\Mapa de Riesgos 2023\Mapas definitivos 2023\[1. Mapa de riesgos 2023 Direccionamiento Estratégico.xlsx]Listas'!#REF!</xm:f>
            <x14:dxf>
              <fill>
                <patternFill>
                  <bgColor rgb="FFFF0000"/>
                </patternFill>
              </fill>
            </x14:dxf>
          </x14:cfRule>
          <x14:cfRule type="cellIs" priority="366" operator="equal" id="{01B528C2-2976-45CA-845A-CC7FE934AD5D}">
            <xm:f>'C:\Users\WILLIAM\Documents\1 WILLIAM SDA Trabajo en Casa\Año 2022\Mapa de Riesgos 2023\Mapas definitivos 2023\[1. Mapa de riesgos 2023 Direccionamiento Estratégico.xlsx]Listas'!#REF!</xm:f>
            <x14:dxf>
              <fill>
                <patternFill>
                  <bgColor rgb="FFFF6600"/>
                </patternFill>
              </fill>
            </x14:dxf>
          </x14:cfRule>
          <x14:cfRule type="cellIs" priority="367" operator="equal" id="{BE8B4FC8-D570-4219-965B-507A6D9880D8}">
            <xm:f>'C:\Users\WILLIAM\Documents\1 WILLIAM SDA Trabajo en Casa\Año 2022\Mapa de Riesgos 2023\Mapas definitivos 2023\[1. Mapa de riesgos 2023 Direccionamiento Estratégico.xlsx]Listas'!#REF!</xm:f>
            <x14:dxf>
              <fill>
                <patternFill>
                  <bgColor rgb="FFFFFF00"/>
                </patternFill>
              </fill>
            </x14:dxf>
          </x14:cfRule>
          <xm:sqref>AG10</xm:sqref>
        </x14:conditionalFormatting>
        <x14:conditionalFormatting xmlns:xm="http://schemas.microsoft.com/office/excel/2006/main">
          <x14:cfRule type="cellIs" priority="368" operator="equal" id="{435F325D-5195-45F8-AED1-B0B7AB87360A}">
            <xm:f>'C:\Users\WILLIAM\Documents\1 WILLIAM SDA Trabajo en Casa\Año 2022\Mapa de Riesgos 2023\Mapas definitivos 2023\[1. Mapa de riesgos 2023 Direccionamiento Estratégico.xlsx]Listas'!#REF!</xm:f>
            <x14:dxf>
              <fill>
                <patternFill>
                  <bgColor rgb="FF33CC33"/>
                </patternFill>
              </fill>
            </x14:dxf>
          </x14:cfRule>
          <xm:sqref>AG10</xm:sqref>
        </x14:conditionalFormatting>
        <x14:conditionalFormatting xmlns:xm="http://schemas.microsoft.com/office/excel/2006/main">
          <x14:cfRule type="cellIs" priority="357" operator="equal" id="{586A0E4E-997B-404A-B917-5EEE55122390}">
            <xm:f>'C:\Users\WILLIAM\Documents\1 WILLIAM SDA Trabajo en Casa\Año 2022\Mapa de Riesgos 2023\Mapas definitivos 2023\[2. DEFINITIVO MATRIZ DE RIESGOS COMUNICACIONES 2023.xlsx]Listas'!#REF!</xm:f>
            <x14:dxf>
              <fill>
                <patternFill>
                  <bgColor rgb="FFFF0000"/>
                </patternFill>
              </fill>
            </x14:dxf>
          </x14:cfRule>
          <x14:cfRule type="cellIs" priority="358" operator="equal" id="{8C3DBF7A-048C-4EBE-944C-BCD8EF3A8467}">
            <xm:f>'C:\Users\WILLIAM\Documents\1 WILLIAM SDA Trabajo en Casa\Año 2022\Mapa de Riesgos 2023\Mapas definitivos 2023\[2. DEFINITIVO MATRIZ DE RIESGOS COMUNICACIONES 2023.xlsx]Listas'!#REF!</xm:f>
            <x14:dxf>
              <fill>
                <patternFill>
                  <bgColor rgb="FFFF6600"/>
                </patternFill>
              </fill>
            </x14:dxf>
          </x14:cfRule>
          <x14:cfRule type="cellIs" priority="359" operator="equal" id="{06CC1023-A902-4A41-AC6D-7A210044718F}">
            <xm:f>'C:\Users\WILLIAM\Documents\1 WILLIAM SDA Trabajo en Casa\Año 2022\Mapa de Riesgos 2023\Mapas definitivos 2023\[2. DEFINITIVO MATRIZ DE RIESGOS COMUNICACIONES 2023.xlsx]Listas'!#REF!</xm:f>
            <x14:dxf>
              <fill>
                <patternFill>
                  <bgColor rgb="FFFFFF00"/>
                </patternFill>
              </fill>
            </x14:dxf>
          </x14:cfRule>
          <xm:sqref>J16:J17</xm:sqref>
        </x14:conditionalFormatting>
        <x14:conditionalFormatting xmlns:xm="http://schemas.microsoft.com/office/excel/2006/main">
          <x14:cfRule type="cellIs" priority="360" operator="equal" id="{9AA3707F-0F79-491D-9C40-795CF633C37C}">
            <xm:f>'C:\Users\WILLIAM\Documents\1 WILLIAM SDA Trabajo en Casa\Año 2022\Mapa de Riesgos 2023\Mapas definitivos 2023\[2. DEFINITIVO MATRIZ DE RIESGOS COMUNICACIONES 2023.xlsx]Listas'!#REF!</xm:f>
            <x14:dxf>
              <fill>
                <patternFill>
                  <bgColor rgb="FF33CC33"/>
                </patternFill>
              </fill>
            </x14:dxf>
          </x14:cfRule>
          <xm:sqref>J16:J17</xm:sqref>
        </x14:conditionalFormatting>
        <x14:conditionalFormatting xmlns:xm="http://schemas.microsoft.com/office/excel/2006/main">
          <x14:cfRule type="cellIs" priority="349" operator="equal" id="{557C699D-E981-4367-B024-6C1296F0C759}">
            <xm:f>'C:\Users\WILLIAM\Documents\1 WILLIAM SDA Trabajo en Casa\Año 2022\Mapa de Riesgos 2023\Mapas definitivos 2023\[2. DEFINITIVO MATRIZ DE RIESGOS COMUNICACIONES 2023.xlsx]Listas'!#REF!</xm:f>
            <x14:dxf>
              <fill>
                <patternFill>
                  <bgColor rgb="FFFF0000"/>
                </patternFill>
              </fill>
            </x14:dxf>
          </x14:cfRule>
          <x14:cfRule type="cellIs" priority="350" operator="equal" id="{7BF48146-6707-49C4-95BD-995BC3A4CB66}">
            <xm:f>'C:\Users\WILLIAM\Documents\1 WILLIAM SDA Trabajo en Casa\Año 2022\Mapa de Riesgos 2023\Mapas definitivos 2023\[2. DEFINITIVO MATRIZ DE RIESGOS COMUNICACIONES 2023.xlsx]Listas'!#REF!</xm:f>
            <x14:dxf>
              <fill>
                <patternFill>
                  <bgColor rgb="FFFF6600"/>
                </patternFill>
              </fill>
            </x14:dxf>
          </x14:cfRule>
          <x14:cfRule type="cellIs" priority="351" operator="equal" id="{FE8DC901-7D8A-4B08-8B0E-B32589AC2B16}">
            <xm:f>'C:\Users\WILLIAM\Documents\1 WILLIAM SDA Trabajo en Casa\Año 2022\Mapa de Riesgos 2023\Mapas definitivos 2023\[2. DEFINITIVO MATRIZ DE RIESGOS COMUNICACIONES 2023.xlsx]Listas'!#REF!</xm:f>
            <x14:dxf>
              <fill>
                <patternFill>
                  <bgColor rgb="FFFFFF00"/>
                </patternFill>
              </fill>
            </x14:dxf>
          </x14:cfRule>
          <xm:sqref>AG16:AG17</xm:sqref>
        </x14:conditionalFormatting>
        <x14:conditionalFormatting xmlns:xm="http://schemas.microsoft.com/office/excel/2006/main">
          <x14:cfRule type="cellIs" priority="352" operator="equal" id="{C943C3BA-A5E8-4B4B-9851-24878B4D8CA5}">
            <xm:f>'C:\Users\WILLIAM\Documents\1 WILLIAM SDA Trabajo en Casa\Año 2022\Mapa de Riesgos 2023\Mapas definitivos 2023\[2. DEFINITIVO MATRIZ DE RIESGOS COMUNICACIONES 2023.xlsx]Listas'!#REF!</xm:f>
            <x14:dxf>
              <fill>
                <patternFill>
                  <bgColor rgb="FF33CC33"/>
                </patternFill>
              </fill>
            </x14:dxf>
          </x14:cfRule>
          <xm:sqref>AG16:AG17</xm:sqref>
        </x14:conditionalFormatting>
        <x14:conditionalFormatting xmlns:xm="http://schemas.microsoft.com/office/excel/2006/main">
          <x14:cfRule type="cellIs" priority="341" operator="equal" id="{F5235DC7-8C83-4381-BF77-FAC4D279018A}">
            <xm:f>'C:\Users\WILLIAM\Documents\1 WILLIAM SDA Trabajo en Casa\Año 2022\Mapa de Riesgos 2023\Mapas definitivos 2023\[4. MatrizdeAdministraciondeRiesgos_V6_10112022_Participación.xlsx]Listas'!#REF!</xm:f>
            <x14:dxf>
              <fill>
                <patternFill>
                  <bgColor rgb="FFFF0000"/>
                </patternFill>
              </fill>
            </x14:dxf>
          </x14:cfRule>
          <x14:cfRule type="cellIs" priority="342" operator="equal" id="{82F27157-8DDE-4C31-AC91-97A986EB7293}">
            <xm:f>'C:\Users\WILLIAM\Documents\1 WILLIAM SDA Trabajo en Casa\Año 2022\Mapa de Riesgos 2023\Mapas definitivos 2023\[4. MatrizdeAdministraciondeRiesgos_V6_10112022_Participación.xlsx]Listas'!#REF!</xm:f>
            <x14:dxf>
              <fill>
                <patternFill>
                  <bgColor rgb="FFFF6600"/>
                </patternFill>
              </fill>
            </x14:dxf>
          </x14:cfRule>
          <x14:cfRule type="cellIs" priority="343" operator="equal" id="{F9C77243-AC49-4A7B-96B8-7682EFE2C7E1}">
            <xm:f>'C:\Users\WILLIAM\Documents\1 WILLIAM SDA Trabajo en Casa\Año 2022\Mapa de Riesgos 2023\Mapas definitivos 2023\[4. MatrizdeAdministraciondeRiesgos_V6_10112022_Participación.xlsx]Listas'!#REF!</xm:f>
            <x14:dxf>
              <fill>
                <patternFill>
                  <bgColor rgb="FFFFFF00"/>
                </patternFill>
              </fill>
            </x14:dxf>
          </x14:cfRule>
          <xm:sqref>J20</xm:sqref>
        </x14:conditionalFormatting>
        <x14:conditionalFormatting xmlns:xm="http://schemas.microsoft.com/office/excel/2006/main">
          <x14:cfRule type="cellIs" priority="344" operator="equal" id="{168AF390-4145-4AB9-BDBD-C934FEE593D4}">
            <xm:f>'C:\Users\WILLIAM\Documents\1 WILLIAM SDA Trabajo en Casa\Año 2022\Mapa de Riesgos 2023\Mapas definitivos 2023\[4. MatrizdeAdministraciondeRiesgos_V6_10112022_Participación.xlsx]Listas'!#REF!</xm:f>
            <x14:dxf>
              <fill>
                <patternFill>
                  <bgColor rgb="FF33CC33"/>
                </patternFill>
              </fill>
            </x14:dxf>
          </x14:cfRule>
          <xm:sqref>J20</xm:sqref>
        </x14:conditionalFormatting>
        <x14:conditionalFormatting xmlns:xm="http://schemas.microsoft.com/office/excel/2006/main">
          <x14:cfRule type="cellIs" priority="333" operator="equal" id="{695C5CE1-D97F-4A37-BB90-67DAA0910DE0}">
            <xm:f>'C:\Users\WILLIAM\Documents\1 WILLIAM SDA Trabajo en Casa\Año 2022\Mapa de Riesgos 2023\Mapas definitivos 2023\[4. MatrizdeAdministraciondeRiesgos_V6_10112022_Participación.xlsx]Listas'!#REF!</xm:f>
            <x14:dxf>
              <fill>
                <patternFill>
                  <bgColor rgb="FFFF0000"/>
                </patternFill>
              </fill>
            </x14:dxf>
          </x14:cfRule>
          <x14:cfRule type="cellIs" priority="334" operator="equal" id="{ED1E2BEA-CAB6-4235-BB45-87FB12DB1D32}">
            <xm:f>'C:\Users\WILLIAM\Documents\1 WILLIAM SDA Trabajo en Casa\Año 2022\Mapa de Riesgos 2023\Mapas definitivos 2023\[4. MatrizdeAdministraciondeRiesgos_V6_10112022_Participación.xlsx]Listas'!#REF!</xm:f>
            <x14:dxf>
              <fill>
                <patternFill>
                  <bgColor rgb="FFFF6600"/>
                </patternFill>
              </fill>
            </x14:dxf>
          </x14:cfRule>
          <x14:cfRule type="cellIs" priority="335" operator="equal" id="{DF3DCCC6-523A-41AA-8CC6-EB211D661A49}">
            <xm:f>'C:\Users\WILLIAM\Documents\1 WILLIAM SDA Trabajo en Casa\Año 2022\Mapa de Riesgos 2023\Mapas definitivos 2023\[4. MatrizdeAdministraciondeRiesgos_V6_10112022_Participación.xlsx]Listas'!#REF!</xm:f>
            <x14:dxf>
              <fill>
                <patternFill>
                  <bgColor rgb="FFFFFF00"/>
                </patternFill>
              </fill>
            </x14:dxf>
          </x14:cfRule>
          <xm:sqref>AG20</xm:sqref>
        </x14:conditionalFormatting>
        <x14:conditionalFormatting xmlns:xm="http://schemas.microsoft.com/office/excel/2006/main">
          <x14:cfRule type="cellIs" priority="336" operator="equal" id="{23196A94-14FE-4C05-8BD4-461BDE3072AF}">
            <xm:f>'C:\Users\WILLIAM\Documents\1 WILLIAM SDA Trabajo en Casa\Año 2022\Mapa de Riesgos 2023\Mapas definitivos 2023\[4. MatrizdeAdministraciondeRiesgos_V6_10112022_Participación.xlsx]Listas'!#REF!</xm:f>
            <x14:dxf>
              <fill>
                <patternFill>
                  <bgColor rgb="FF33CC33"/>
                </patternFill>
              </fill>
            </x14:dxf>
          </x14:cfRule>
          <xm:sqref>AG20</xm:sqref>
        </x14:conditionalFormatting>
        <x14:conditionalFormatting xmlns:xm="http://schemas.microsoft.com/office/excel/2006/main">
          <x14:cfRule type="cellIs" priority="325" operator="equal" id="{BBAD3B9A-730C-4BAF-BA88-531739B7E827}">
            <xm:f>'C:\Users\WILLIAM\Documents\1 WILLIAM SDA Trabajo en Casa\Año 2022\Mapa de Riesgos 2023\Mapas definitivos 2023\[5. Mapa de riesgos Planeación Ambiental V 2023.xlsx]Listas'!#REF!</xm:f>
            <x14:dxf>
              <fill>
                <patternFill>
                  <bgColor rgb="FFFF0000"/>
                </patternFill>
              </fill>
            </x14:dxf>
          </x14:cfRule>
          <x14:cfRule type="cellIs" priority="326" operator="equal" id="{FA0FB684-5017-4B29-B450-93463C977A60}">
            <xm:f>'C:\Users\WILLIAM\Documents\1 WILLIAM SDA Trabajo en Casa\Año 2022\Mapa de Riesgos 2023\Mapas definitivos 2023\[5. Mapa de riesgos Planeación Ambiental V 2023.xlsx]Listas'!#REF!</xm:f>
            <x14:dxf>
              <fill>
                <patternFill>
                  <bgColor rgb="FFFF6600"/>
                </patternFill>
              </fill>
            </x14:dxf>
          </x14:cfRule>
          <x14:cfRule type="cellIs" priority="327" operator="equal" id="{F55BE9D1-9941-4B55-8613-184DCD41DFC2}">
            <xm:f>'C:\Users\WILLIAM\Documents\1 WILLIAM SDA Trabajo en Casa\Año 2022\Mapa de Riesgos 2023\Mapas definitivos 2023\[5. Mapa de riesgos Planeación Ambiental V 2023.xlsx]Listas'!#REF!</xm:f>
            <x14:dxf>
              <fill>
                <patternFill>
                  <bgColor rgb="FFFFFF00"/>
                </patternFill>
              </fill>
            </x14:dxf>
          </x14:cfRule>
          <xm:sqref>J25</xm:sqref>
        </x14:conditionalFormatting>
        <x14:conditionalFormatting xmlns:xm="http://schemas.microsoft.com/office/excel/2006/main">
          <x14:cfRule type="cellIs" priority="328" operator="equal" id="{BA23DE5B-0FCC-4C1B-AE77-E5A906D8063B}">
            <xm:f>'C:\Users\WILLIAM\Documents\1 WILLIAM SDA Trabajo en Casa\Año 2022\Mapa de Riesgos 2023\Mapas definitivos 2023\[5. Mapa de riesgos Planeación Ambiental V 2023.xlsx]Listas'!#REF!</xm:f>
            <x14:dxf>
              <fill>
                <patternFill>
                  <bgColor rgb="FF33CC33"/>
                </patternFill>
              </fill>
            </x14:dxf>
          </x14:cfRule>
          <xm:sqref>J25</xm:sqref>
        </x14:conditionalFormatting>
        <x14:conditionalFormatting xmlns:xm="http://schemas.microsoft.com/office/excel/2006/main">
          <x14:cfRule type="cellIs" priority="317" operator="equal" id="{42E80829-21E9-44C0-A760-CC4D7FCB0176}">
            <xm:f>'C:\Users\WILLIAM\Documents\1 WILLIAM SDA Trabajo en Casa\Año 2022\Mapa de Riesgos 2023\Mapas definitivos 2023\[5. Mapa de riesgos Planeación Ambiental V 2023.xlsx]Listas'!#REF!</xm:f>
            <x14:dxf>
              <fill>
                <patternFill>
                  <bgColor rgb="FFFF0000"/>
                </patternFill>
              </fill>
            </x14:dxf>
          </x14:cfRule>
          <x14:cfRule type="cellIs" priority="318" operator="equal" id="{39294C57-EEDE-4D0A-9057-17B7C1F4EE0A}">
            <xm:f>'C:\Users\WILLIAM\Documents\1 WILLIAM SDA Trabajo en Casa\Año 2022\Mapa de Riesgos 2023\Mapas definitivos 2023\[5. Mapa de riesgos Planeación Ambiental V 2023.xlsx]Listas'!#REF!</xm:f>
            <x14:dxf>
              <fill>
                <patternFill>
                  <bgColor rgb="FFFF6600"/>
                </patternFill>
              </fill>
            </x14:dxf>
          </x14:cfRule>
          <x14:cfRule type="cellIs" priority="319" operator="equal" id="{9DC35D94-C308-4ABD-85F9-1EF8412E9DF2}">
            <xm:f>'C:\Users\WILLIAM\Documents\1 WILLIAM SDA Trabajo en Casa\Año 2022\Mapa de Riesgos 2023\Mapas definitivos 2023\[5. Mapa de riesgos Planeación Ambiental V 2023.xlsx]Listas'!#REF!</xm:f>
            <x14:dxf>
              <fill>
                <patternFill>
                  <bgColor rgb="FFFFFF00"/>
                </patternFill>
              </fill>
            </x14:dxf>
          </x14:cfRule>
          <xm:sqref>AG25</xm:sqref>
        </x14:conditionalFormatting>
        <x14:conditionalFormatting xmlns:xm="http://schemas.microsoft.com/office/excel/2006/main">
          <x14:cfRule type="cellIs" priority="320" operator="equal" id="{3F07BAC9-D79F-41B2-A853-22B0490E9697}">
            <xm:f>'C:\Users\WILLIAM\Documents\1 WILLIAM SDA Trabajo en Casa\Año 2022\Mapa de Riesgos 2023\Mapas definitivos 2023\[5. Mapa de riesgos Planeación Ambiental V 2023.xlsx]Listas'!#REF!</xm:f>
            <x14:dxf>
              <fill>
                <patternFill>
                  <bgColor rgb="FF33CC33"/>
                </patternFill>
              </fill>
            </x14:dxf>
          </x14:cfRule>
          <xm:sqref>AG25</xm:sqref>
        </x14:conditionalFormatting>
        <x14:conditionalFormatting xmlns:xm="http://schemas.microsoft.com/office/excel/2006/main">
          <x14:cfRule type="cellIs" priority="309" operator="equal" id="{6BBD4E2B-E344-48E7-B11B-627B55E99ABC}">
            <xm:f>'C:\Users\WILLIAM\Documents\1 WILLIAM SDA Trabajo en Casa\Año 2022\Mapa de Riesgos 2023\Mapas definitivos 2023\[6. Mapa de riesgos Gestión y Corrupción  GADR 2023.xlsx]Listas'!#REF!</xm:f>
            <x14:dxf>
              <fill>
                <patternFill>
                  <bgColor rgb="FFFF0000"/>
                </patternFill>
              </fill>
            </x14:dxf>
          </x14:cfRule>
          <x14:cfRule type="cellIs" priority="310" operator="equal" id="{CEA8778B-8C2E-4F23-A269-1BD93885DE24}">
            <xm:f>'C:\Users\WILLIAM\Documents\1 WILLIAM SDA Trabajo en Casa\Año 2022\Mapa de Riesgos 2023\Mapas definitivos 2023\[6. Mapa de riesgos Gestión y Corrupción  GADR 2023.xlsx]Listas'!#REF!</xm:f>
            <x14:dxf>
              <fill>
                <patternFill>
                  <bgColor rgb="FFFF6600"/>
                </patternFill>
              </fill>
            </x14:dxf>
          </x14:cfRule>
          <x14:cfRule type="cellIs" priority="311" operator="equal" id="{1DB7DA2D-30DB-43AA-8575-0CBC71FD59B1}">
            <xm:f>'C:\Users\WILLIAM\Documents\1 WILLIAM SDA Trabajo en Casa\Año 2022\Mapa de Riesgos 2023\Mapas definitivos 2023\[6. Mapa de riesgos Gestión y Corrupción  GADR 2023.xlsx]Listas'!#REF!</xm:f>
            <x14:dxf>
              <fill>
                <patternFill>
                  <bgColor rgb="FFFFFF00"/>
                </patternFill>
              </fill>
            </x14:dxf>
          </x14:cfRule>
          <xm:sqref>J31</xm:sqref>
        </x14:conditionalFormatting>
        <x14:conditionalFormatting xmlns:xm="http://schemas.microsoft.com/office/excel/2006/main">
          <x14:cfRule type="cellIs" priority="312" operator="equal" id="{E6BD62F0-255A-400C-8612-B74924187AAC}">
            <xm:f>'C:\Users\WILLIAM\Documents\1 WILLIAM SDA Trabajo en Casa\Año 2022\Mapa de Riesgos 2023\Mapas definitivos 2023\[6. Mapa de riesgos Gestión y Corrupción  GADR 2023.xlsx]Listas'!#REF!</xm:f>
            <x14:dxf>
              <fill>
                <patternFill>
                  <bgColor rgb="FF33CC33"/>
                </patternFill>
              </fill>
            </x14:dxf>
          </x14:cfRule>
          <xm:sqref>J31</xm:sqref>
        </x14:conditionalFormatting>
        <x14:conditionalFormatting xmlns:xm="http://schemas.microsoft.com/office/excel/2006/main">
          <x14:cfRule type="cellIs" priority="285" operator="equal" id="{BE94015F-16AC-4DC4-8A0C-660B69BE94E2}">
            <xm:f>'C:\Users\WILLIAM\Documents\1 WILLIAM SDA Trabajo en Casa\Año 2022\Mapa de Riesgos 2023\Mapas definitivos 2023\[7. MatrizdeAdministraciondeRiesgos_V6_ECyS.xlsx]Listas'!#REF!</xm:f>
            <x14:dxf>
              <fill>
                <patternFill>
                  <bgColor rgb="FFFF0000"/>
                </patternFill>
              </fill>
            </x14:dxf>
          </x14:cfRule>
          <x14:cfRule type="cellIs" priority="286" operator="equal" id="{185C45C2-6DE4-4DA3-A74E-AFE72255ED49}">
            <xm:f>'C:\Users\WILLIAM\Documents\1 WILLIAM SDA Trabajo en Casa\Año 2022\Mapa de Riesgos 2023\Mapas definitivos 2023\[7. MatrizdeAdministraciondeRiesgos_V6_ECyS.xlsx]Listas'!#REF!</xm:f>
            <x14:dxf>
              <fill>
                <patternFill>
                  <bgColor rgb="FFFF6600"/>
                </patternFill>
              </fill>
            </x14:dxf>
          </x14:cfRule>
          <x14:cfRule type="cellIs" priority="287" operator="equal" id="{DB878C03-54CE-41FB-AA60-695F75F99B59}">
            <xm:f>'C:\Users\WILLIAM\Documents\1 WILLIAM SDA Trabajo en Casa\Año 2022\Mapa de Riesgos 2023\Mapas definitivos 2023\[7. MatrizdeAdministraciondeRiesgos_V6_ECyS.xlsx]Listas'!#REF!</xm:f>
            <x14:dxf>
              <fill>
                <patternFill>
                  <bgColor rgb="FFFFFF00"/>
                </patternFill>
              </fill>
            </x14:dxf>
          </x14:cfRule>
          <xm:sqref>AG35</xm:sqref>
        </x14:conditionalFormatting>
        <x14:conditionalFormatting xmlns:xm="http://schemas.microsoft.com/office/excel/2006/main">
          <x14:cfRule type="cellIs" priority="293" operator="equal" id="{5D8E763E-E6A4-4ACD-A702-308B3E74F9FB}">
            <xm:f>'C:\Users\WILLIAM\Documents\1 WILLIAM SDA Trabajo en Casa\Año 2022\Mapa de Riesgos 2023\Mapas definitivos 2023\[7. MatrizdeAdministraciondeRiesgos_V6_ECyS.xlsx]Listas'!#REF!</xm:f>
            <x14:dxf>
              <fill>
                <patternFill>
                  <bgColor rgb="FFFF0000"/>
                </patternFill>
              </fill>
            </x14:dxf>
          </x14:cfRule>
          <x14:cfRule type="cellIs" priority="294" operator="equal" id="{DE5F685B-1DAE-4EFD-8574-AB132DC751BD}">
            <xm:f>'C:\Users\WILLIAM\Documents\1 WILLIAM SDA Trabajo en Casa\Año 2022\Mapa de Riesgos 2023\Mapas definitivos 2023\[7. MatrizdeAdministraciondeRiesgos_V6_ECyS.xlsx]Listas'!#REF!</xm:f>
            <x14:dxf>
              <fill>
                <patternFill>
                  <bgColor rgb="FFFF6600"/>
                </patternFill>
              </fill>
            </x14:dxf>
          </x14:cfRule>
          <x14:cfRule type="cellIs" priority="295" operator="equal" id="{CDE6D7A9-84B0-4EC3-AE3A-512325F86238}">
            <xm:f>'C:\Users\WILLIAM\Documents\1 WILLIAM SDA Trabajo en Casa\Año 2022\Mapa de Riesgos 2023\Mapas definitivos 2023\[7. MatrizdeAdministraciondeRiesgos_V6_ECyS.xlsx]Listas'!#REF!</xm:f>
            <x14:dxf>
              <fill>
                <patternFill>
                  <bgColor rgb="FFFFFF00"/>
                </patternFill>
              </fill>
            </x14:dxf>
          </x14:cfRule>
          <xm:sqref>J35</xm:sqref>
        </x14:conditionalFormatting>
        <x14:conditionalFormatting xmlns:xm="http://schemas.microsoft.com/office/excel/2006/main">
          <x14:cfRule type="cellIs" priority="296" operator="equal" id="{3BA84EAE-C052-414A-AD8A-8BE8051B41DB}">
            <xm:f>'C:\Users\WILLIAM\Documents\1 WILLIAM SDA Trabajo en Casa\Año 2022\Mapa de Riesgos 2023\Mapas definitivos 2023\[7. MatrizdeAdministraciondeRiesgos_V6_ECyS.xlsx]Listas'!#REF!</xm:f>
            <x14:dxf>
              <fill>
                <patternFill>
                  <bgColor rgb="FF33CC33"/>
                </patternFill>
              </fill>
            </x14:dxf>
          </x14:cfRule>
          <xm:sqref>J35</xm:sqref>
        </x14:conditionalFormatting>
        <x14:conditionalFormatting xmlns:xm="http://schemas.microsoft.com/office/excel/2006/main">
          <x14:cfRule type="cellIs" priority="288" operator="equal" id="{2060C321-2CE9-4B5F-B7A0-84C5FC392579}">
            <xm:f>'C:\Users\WILLIAM\Documents\1 WILLIAM SDA Trabajo en Casa\Año 2022\Mapa de Riesgos 2023\Mapas definitivos 2023\[7. MatrizdeAdministraciondeRiesgos_V6_ECyS.xlsx]Listas'!#REF!</xm:f>
            <x14:dxf>
              <fill>
                <patternFill>
                  <bgColor rgb="FF33CC33"/>
                </patternFill>
              </fill>
            </x14:dxf>
          </x14:cfRule>
          <xm:sqref>AG35</xm:sqref>
        </x14:conditionalFormatting>
        <x14:conditionalFormatting xmlns:xm="http://schemas.microsoft.com/office/excel/2006/main">
          <x14:cfRule type="cellIs" priority="253" operator="equal" id="{D346E01C-8841-4D85-9EE7-9813D66294D4}">
            <xm:f>'C:\Users\WILLIAM\Documents\1 WILLIAM SDA Trabajo en Casa\Año 2022\Mapa de Riesgos 2023\Mapas definitivos 2023\[9. MatrizdeAdministraciondeRiesgos_V6_GESTION FINANCIERA -2023.xlsx]Listas'!#REF!</xm:f>
            <x14:dxf>
              <fill>
                <patternFill>
                  <bgColor rgb="FFFF0000"/>
                </patternFill>
              </fill>
            </x14:dxf>
          </x14:cfRule>
          <x14:cfRule type="cellIs" priority="254" operator="equal" id="{D58802FA-0E40-48B8-B256-78AF7F288F36}">
            <xm:f>'C:\Users\WILLIAM\Documents\1 WILLIAM SDA Trabajo en Casa\Año 2022\Mapa de Riesgos 2023\Mapas definitivos 2023\[9. MatrizdeAdministraciondeRiesgos_V6_GESTION FINANCIERA -2023.xlsx]Listas'!#REF!</xm:f>
            <x14:dxf>
              <fill>
                <patternFill>
                  <bgColor rgb="FFFF6600"/>
                </patternFill>
              </fill>
            </x14:dxf>
          </x14:cfRule>
          <x14:cfRule type="cellIs" priority="255" operator="equal" id="{1A9A2189-0855-4A95-9886-02772B91F9DE}">
            <xm:f>'C:\Users\WILLIAM\Documents\1 WILLIAM SDA Trabajo en Casa\Año 2022\Mapa de Riesgos 2023\Mapas definitivos 2023\[9. MatrizdeAdministraciondeRiesgos_V6_GESTION FINANCIERA -2023.xlsx]Listas'!#REF!</xm:f>
            <x14:dxf>
              <fill>
                <patternFill>
                  <bgColor rgb="FFFFFF00"/>
                </patternFill>
              </fill>
            </x14:dxf>
          </x14:cfRule>
          <xm:sqref>AG42</xm:sqref>
        </x14:conditionalFormatting>
        <x14:conditionalFormatting xmlns:xm="http://schemas.microsoft.com/office/excel/2006/main">
          <x14:cfRule type="cellIs" priority="261" operator="equal" id="{9BF537F0-460D-4005-BE30-318388CDF0A9}">
            <xm:f>'C:\Users\WILLIAM\Documents\1 WILLIAM SDA Trabajo en Casa\Año 2022\Mapa de Riesgos 2023\Mapas definitivos 2023\[9. MatrizdeAdministraciondeRiesgos_V6_GESTION FINANCIERA -2023.xlsx]Listas'!#REF!</xm:f>
            <x14:dxf>
              <fill>
                <patternFill>
                  <bgColor rgb="FFFF0000"/>
                </patternFill>
              </fill>
            </x14:dxf>
          </x14:cfRule>
          <x14:cfRule type="cellIs" priority="262" operator="equal" id="{83B0DE3A-16F9-4AA3-8A2F-F130EF24FCF2}">
            <xm:f>'C:\Users\WILLIAM\Documents\1 WILLIAM SDA Trabajo en Casa\Año 2022\Mapa de Riesgos 2023\Mapas definitivos 2023\[9. MatrizdeAdministraciondeRiesgos_V6_GESTION FINANCIERA -2023.xlsx]Listas'!#REF!</xm:f>
            <x14:dxf>
              <fill>
                <patternFill>
                  <bgColor rgb="FFFF6600"/>
                </patternFill>
              </fill>
            </x14:dxf>
          </x14:cfRule>
          <x14:cfRule type="cellIs" priority="263" operator="equal" id="{5227334A-B969-4FB0-8862-B254962CD8C7}">
            <xm:f>'C:\Users\WILLIAM\Documents\1 WILLIAM SDA Trabajo en Casa\Año 2022\Mapa de Riesgos 2023\Mapas definitivos 2023\[9. MatrizdeAdministraciondeRiesgos_V6_GESTION FINANCIERA -2023.xlsx]Listas'!#REF!</xm:f>
            <x14:dxf>
              <fill>
                <patternFill>
                  <bgColor rgb="FFFFFF00"/>
                </patternFill>
              </fill>
            </x14:dxf>
          </x14:cfRule>
          <xm:sqref>J42</xm:sqref>
        </x14:conditionalFormatting>
        <x14:conditionalFormatting xmlns:xm="http://schemas.microsoft.com/office/excel/2006/main">
          <x14:cfRule type="cellIs" priority="264" operator="equal" id="{0593D81C-0EB6-42EE-95A1-D0779317C3BE}">
            <xm:f>'C:\Users\WILLIAM\Documents\1 WILLIAM SDA Trabajo en Casa\Año 2022\Mapa de Riesgos 2023\Mapas definitivos 2023\[9. MatrizdeAdministraciondeRiesgos_V6_GESTION FINANCIERA -2023.xlsx]Listas'!#REF!</xm:f>
            <x14:dxf>
              <fill>
                <patternFill>
                  <bgColor rgb="FF33CC33"/>
                </patternFill>
              </fill>
            </x14:dxf>
          </x14:cfRule>
          <xm:sqref>J42</xm:sqref>
        </x14:conditionalFormatting>
        <x14:conditionalFormatting xmlns:xm="http://schemas.microsoft.com/office/excel/2006/main">
          <x14:cfRule type="cellIs" priority="256" operator="equal" id="{7C498270-7CBC-46A6-8F91-7CEA58B36F4C}">
            <xm:f>'C:\Users\WILLIAM\Documents\1 WILLIAM SDA Trabajo en Casa\Año 2022\Mapa de Riesgos 2023\Mapas definitivos 2023\[9. MatrizdeAdministraciondeRiesgos_V6_GESTION FINANCIERA -2023.xlsx]Listas'!#REF!</xm:f>
            <x14:dxf>
              <fill>
                <patternFill>
                  <bgColor rgb="FF33CC33"/>
                </patternFill>
              </fill>
            </x14:dxf>
          </x14:cfRule>
          <xm:sqref>AG42</xm:sqref>
        </x14:conditionalFormatting>
        <x14:conditionalFormatting xmlns:xm="http://schemas.microsoft.com/office/excel/2006/main">
          <x14:cfRule type="cellIs" priority="245" operator="equal" id="{C39B17D2-CB12-4721-B384-A2D025885250}">
            <xm:f>'C:\Users\WILLIAM\Documents\1 WILLIAM SDA Trabajo en Casa\Año 2022\Mapa de Riesgos 2023\Mapas definitivos 2023\[10. MatrizRiesgos Gestión Tecnologica_2023.xlsx]Listas'!#REF!</xm:f>
            <x14:dxf>
              <fill>
                <patternFill>
                  <bgColor rgb="FFFF0000"/>
                </patternFill>
              </fill>
            </x14:dxf>
          </x14:cfRule>
          <x14:cfRule type="cellIs" priority="246" operator="equal" id="{6D225F05-A7DC-46EF-B18C-00B7FB51D159}">
            <xm:f>'C:\Users\WILLIAM\Documents\1 WILLIAM SDA Trabajo en Casa\Año 2022\Mapa de Riesgos 2023\Mapas definitivos 2023\[10. MatrizRiesgos Gestión Tecnologica_2023.xlsx]Listas'!#REF!</xm:f>
            <x14:dxf>
              <fill>
                <patternFill>
                  <bgColor rgb="FFFF6600"/>
                </patternFill>
              </fill>
            </x14:dxf>
          </x14:cfRule>
          <x14:cfRule type="cellIs" priority="247" operator="equal" id="{910C5F02-EE7D-4A36-B8EA-457561457A1D}">
            <xm:f>'C:\Users\WILLIAM\Documents\1 WILLIAM SDA Trabajo en Casa\Año 2022\Mapa de Riesgos 2023\Mapas definitivos 2023\[10. MatrizRiesgos Gestión Tecnologica_2023.xlsx]Listas'!#REF!</xm:f>
            <x14:dxf>
              <fill>
                <patternFill>
                  <bgColor rgb="FFFFFF00"/>
                </patternFill>
              </fill>
            </x14:dxf>
          </x14:cfRule>
          <xm:sqref>J45</xm:sqref>
        </x14:conditionalFormatting>
        <x14:conditionalFormatting xmlns:xm="http://schemas.microsoft.com/office/excel/2006/main">
          <x14:cfRule type="cellIs" priority="248" operator="equal" id="{5781A89F-3956-4D59-AD70-4D127C54F999}">
            <xm:f>'C:\Users\WILLIAM\Documents\1 WILLIAM SDA Trabajo en Casa\Año 2022\Mapa de Riesgos 2023\Mapas definitivos 2023\[10. MatrizRiesgos Gestión Tecnologica_2023.xlsx]Listas'!#REF!</xm:f>
            <x14:dxf>
              <fill>
                <patternFill>
                  <bgColor rgb="FF33CC33"/>
                </patternFill>
              </fill>
            </x14:dxf>
          </x14:cfRule>
          <xm:sqref>J45</xm:sqref>
        </x14:conditionalFormatting>
        <x14:conditionalFormatting xmlns:xm="http://schemas.microsoft.com/office/excel/2006/main">
          <x14:cfRule type="cellIs" priority="237" operator="equal" id="{C61B6194-5F85-47CA-9B89-E17E0CC7BD8C}">
            <xm:f>'C:\Users\WILLIAM\Documents\1 WILLIAM SDA Trabajo en Casa\Año 2022\Mapa de Riesgos 2023\Mapas definitivos 2023\[10. MatrizRiesgos Gestión Tecnologica_2023.xlsx]Listas'!#REF!</xm:f>
            <x14:dxf>
              <fill>
                <patternFill>
                  <bgColor rgb="FFFF0000"/>
                </patternFill>
              </fill>
            </x14:dxf>
          </x14:cfRule>
          <x14:cfRule type="cellIs" priority="238" operator="equal" id="{C88652EA-10DE-470E-B315-3EC8EE4A3771}">
            <xm:f>'C:\Users\WILLIAM\Documents\1 WILLIAM SDA Trabajo en Casa\Año 2022\Mapa de Riesgos 2023\Mapas definitivos 2023\[10. MatrizRiesgos Gestión Tecnologica_2023.xlsx]Listas'!#REF!</xm:f>
            <x14:dxf>
              <fill>
                <patternFill>
                  <bgColor rgb="FFFF6600"/>
                </patternFill>
              </fill>
            </x14:dxf>
          </x14:cfRule>
          <x14:cfRule type="cellIs" priority="239" operator="equal" id="{839D8F0C-1118-4807-A7E4-092E704FF01B}">
            <xm:f>'C:\Users\WILLIAM\Documents\1 WILLIAM SDA Trabajo en Casa\Año 2022\Mapa de Riesgos 2023\Mapas definitivos 2023\[10. MatrizRiesgos Gestión Tecnologica_2023.xlsx]Listas'!#REF!</xm:f>
            <x14:dxf>
              <fill>
                <patternFill>
                  <bgColor rgb="FFFFFF00"/>
                </patternFill>
              </fill>
            </x14:dxf>
          </x14:cfRule>
          <xm:sqref>AG45</xm:sqref>
        </x14:conditionalFormatting>
        <x14:conditionalFormatting xmlns:xm="http://schemas.microsoft.com/office/excel/2006/main">
          <x14:cfRule type="cellIs" priority="240" operator="equal" id="{54BFE2A9-9289-43DD-8A8E-4E553BFC513B}">
            <xm:f>'C:\Users\WILLIAM\Documents\1 WILLIAM SDA Trabajo en Casa\Año 2022\Mapa de Riesgos 2023\Mapas definitivos 2023\[10. MatrizRiesgos Gestión Tecnologica_2023.xlsx]Listas'!#REF!</xm:f>
            <x14:dxf>
              <fill>
                <patternFill>
                  <bgColor rgb="FF33CC33"/>
                </patternFill>
              </fill>
            </x14:dxf>
          </x14:cfRule>
          <xm:sqref>AG45</xm:sqref>
        </x14:conditionalFormatting>
        <x14:conditionalFormatting xmlns:xm="http://schemas.microsoft.com/office/excel/2006/main">
          <x14:cfRule type="cellIs" priority="229" operator="equal" id="{6BC89312-3479-4F45-93C1-12748494C1A3}">
            <xm:f>'C:\Users\WILLIAM\Documents\1 WILLIAM SDA Trabajo en Casa\Año 2022\Mapa de Riesgos 2023\Mapas definitivos 2023\[11. MatrizdeAdministraciondeRiesgos 2023 Gestión jurídica.xlsx]Listas'!#REF!</xm:f>
            <x14:dxf>
              <fill>
                <patternFill>
                  <bgColor rgb="FFFF0000"/>
                </patternFill>
              </fill>
            </x14:dxf>
          </x14:cfRule>
          <x14:cfRule type="cellIs" priority="230" operator="equal" id="{7F32F60F-0B7C-4F23-A7C8-8296D09A614C}">
            <xm:f>'C:\Users\WILLIAM\Documents\1 WILLIAM SDA Trabajo en Casa\Año 2022\Mapa de Riesgos 2023\Mapas definitivos 2023\[11. MatrizdeAdministraciondeRiesgos 2023 Gestión jurídica.xlsx]Listas'!#REF!</xm:f>
            <x14:dxf>
              <fill>
                <patternFill>
                  <bgColor rgb="FFFF6600"/>
                </patternFill>
              </fill>
            </x14:dxf>
          </x14:cfRule>
          <x14:cfRule type="cellIs" priority="231" operator="equal" id="{C6A2B105-66A5-4B30-ADE9-DDD156298652}">
            <xm:f>'C:\Users\WILLIAM\Documents\1 WILLIAM SDA Trabajo en Casa\Año 2022\Mapa de Riesgos 2023\Mapas definitivos 2023\[11. MatrizdeAdministraciondeRiesgos 2023 Gestión jurídica.xlsx]Listas'!#REF!</xm:f>
            <x14:dxf>
              <fill>
                <patternFill>
                  <bgColor rgb="FFFFFF00"/>
                </patternFill>
              </fill>
            </x14:dxf>
          </x14:cfRule>
          <xm:sqref>J47</xm:sqref>
        </x14:conditionalFormatting>
        <x14:conditionalFormatting xmlns:xm="http://schemas.microsoft.com/office/excel/2006/main">
          <x14:cfRule type="cellIs" priority="232" operator="equal" id="{03277DF1-FE51-47E5-A93A-DA15010E4F48}">
            <xm:f>'C:\Users\WILLIAM\Documents\1 WILLIAM SDA Trabajo en Casa\Año 2022\Mapa de Riesgos 2023\Mapas definitivos 2023\[11. MatrizdeAdministraciondeRiesgos 2023 Gestión jurídica.xlsx]Listas'!#REF!</xm:f>
            <x14:dxf>
              <fill>
                <patternFill>
                  <bgColor rgb="FF33CC33"/>
                </patternFill>
              </fill>
            </x14:dxf>
          </x14:cfRule>
          <xm:sqref>J47</xm:sqref>
        </x14:conditionalFormatting>
        <x14:conditionalFormatting xmlns:xm="http://schemas.microsoft.com/office/excel/2006/main">
          <x14:cfRule type="cellIs" priority="221" operator="equal" id="{3028C171-C6F2-4C47-B94A-A4B3BA58F5BA}">
            <xm:f>'C:\Users\WILLIAM\Documents\1 WILLIAM SDA Trabajo en Casa\Año 2022\Mapa de Riesgos 2023\Mapas definitivos 2023\[11. MatrizdeAdministraciondeRiesgos 2023 Gestión jurídica.xlsx]Listas'!#REF!</xm:f>
            <x14:dxf>
              <fill>
                <patternFill>
                  <bgColor rgb="FFFF0000"/>
                </patternFill>
              </fill>
            </x14:dxf>
          </x14:cfRule>
          <x14:cfRule type="cellIs" priority="222" operator="equal" id="{F1F241F6-FB72-4949-BBC0-60BC16DA74C6}">
            <xm:f>'C:\Users\WILLIAM\Documents\1 WILLIAM SDA Trabajo en Casa\Año 2022\Mapa de Riesgos 2023\Mapas definitivos 2023\[11. MatrizdeAdministraciondeRiesgos 2023 Gestión jurídica.xlsx]Listas'!#REF!</xm:f>
            <x14:dxf>
              <fill>
                <patternFill>
                  <bgColor rgb="FFFF6600"/>
                </patternFill>
              </fill>
            </x14:dxf>
          </x14:cfRule>
          <x14:cfRule type="cellIs" priority="223" operator="equal" id="{DCDA0A5F-A8D3-4CEA-8ACF-227D59209B56}">
            <xm:f>'C:\Users\WILLIAM\Documents\1 WILLIAM SDA Trabajo en Casa\Año 2022\Mapa de Riesgos 2023\Mapas definitivos 2023\[11. MatrizdeAdministraciondeRiesgos 2023 Gestión jurídica.xlsx]Listas'!#REF!</xm:f>
            <x14:dxf>
              <fill>
                <patternFill>
                  <bgColor rgb="FFFFFF00"/>
                </patternFill>
              </fill>
            </x14:dxf>
          </x14:cfRule>
          <xm:sqref>AG47</xm:sqref>
        </x14:conditionalFormatting>
        <x14:conditionalFormatting xmlns:xm="http://schemas.microsoft.com/office/excel/2006/main">
          <x14:cfRule type="cellIs" priority="224" operator="equal" id="{E8BE1140-6AAE-48A6-B369-2ECA63F1F7E9}">
            <xm:f>'C:\Users\WILLIAM\Documents\1 WILLIAM SDA Trabajo en Casa\Año 2022\Mapa de Riesgos 2023\Mapas definitivos 2023\[11. MatrizdeAdministraciondeRiesgos 2023 Gestión jurídica.xlsx]Listas'!#REF!</xm:f>
            <x14:dxf>
              <fill>
                <patternFill>
                  <bgColor rgb="FF33CC33"/>
                </patternFill>
              </fill>
            </x14:dxf>
          </x14:cfRule>
          <xm:sqref>AG47</xm:sqref>
        </x14:conditionalFormatting>
        <x14:conditionalFormatting xmlns:xm="http://schemas.microsoft.com/office/excel/2006/main">
          <x14:cfRule type="cellIs" priority="197" operator="equal" id="{546D7B87-0D8E-41FD-9E5F-F28C53CD465F}">
            <xm:f>'C:\Users\WILLIAM\Documents\1 WILLIAM SDA Trabajo en Casa\Año 2022\Mapa de Riesgos 2023\Mapas definitivos 2023\[12. MatrizdeAdministraciondeRiesgos_V6_Gestión Documental.xlsx]Listas'!#REF!</xm:f>
            <x14:dxf>
              <fill>
                <patternFill>
                  <bgColor rgb="FFFF0000"/>
                </patternFill>
              </fill>
            </x14:dxf>
          </x14:cfRule>
          <x14:cfRule type="cellIs" priority="198" operator="equal" id="{7A19B9CE-81D3-4018-9DBB-0D96912EAAA3}">
            <xm:f>'C:\Users\WILLIAM\Documents\1 WILLIAM SDA Trabajo en Casa\Año 2022\Mapa de Riesgos 2023\Mapas definitivos 2023\[12. MatrizdeAdministraciondeRiesgos_V6_Gestión Documental.xlsx]Listas'!#REF!</xm:f>
            <x14:dxf>
              <fill>
                <patternFill>
                  <bgColor rgb="FFFF6600"/>
                </patternFill>
              </fill>
            </x14:dxf>
          </x14:cfRule>
          <x14:cfRule type="cellIs" priority="199" operator="equal" id="{52BF6D47-9BB7-42E3-8672-909563D1D195}">
            <xm:f>'C:\Users\WILLIAM\Documents\1 WILLIAM SDA Trabajo en Casa\Año 2022\Mapa de Riesgos 2023\Mapas definitivos 2023\[12. MatrizdeAdministraciondeRiesgos_V6_Gestión Documental.xlsx]Listas'!#REF!</xm:f>
            <x14:dxf>
              <fill>
                <patternFill>
                  <bgColor rgb="FFFFFF00"/>
                </patternFill>
              </fill>
            </x14:dxf>
          </x14:cfRule>
          <xm:sqref>J48</xm:sqref>
        </x14:conditionalFormatting>
        <x14:conditionalFormatting xmlns:xm="http://schemas.microsoft.com/office/excel/2006/main">
          <x14:cfRule type="cellIs" priority="200" operator="equal" id="{EF0427D9-1B15-4E8B-99E8-430D3426562D}">
            <xm:f>'C:\Users\WILLIAM\Documents\1 WILLIAM SDA Trabajo en Casa\Año 2022\Mapa de Riesgos 2023\Mapas definitivos 2023\[12. MatrizdeAdministraciondeRiesgos_V6_Gestión Documental.xlsx]Listas'!#REF!</xm:f>
            <x14:dxf>
              <fill>
                <patternFill>
                  <bgColor rgb="FF33CC33"/>
                </patternFill>
              </fill>
            </x14:dxf>
          </x14:cfRule>
          <xm:sqref>J48</xm:sqref>
        </x14:conditionalFormatting>
        <x14:conditionalFormatting xmlns:xm="http://schemas.microsoft.com/office/excel/2006/main">
          <x14:cfRule type="cellIs" priority="189" operator="equal" id="{E53141EE-C192-4FC4-903B-DAC80F38A745}">
            <xm:f>'C:\Users\WILLIAM\Documents\1 WILLIAM SDA Trabajo en Casa\Año 2022\Mapa de Riesgos 2023\Mapas definitivos 2023\[12. MatrizdeAdministraciondeRiesgos_V6_Gestión Documental.xlsx]Listas'!#REF!</xm:f>
            <x14:dxf>
              <fill>
                <patternFill>
                  <bgColor rgb="FFFF0000"/>
                </patternFill>
              </fill>
            </x14:dxf>
          </x14:cfRule>
          <x14:cfRule type="cellIs" priority="190" operator="equal" id="{07D558C5-1FB8-47C4-BE90-4A57CB146116}">
            <xm:f>'C:\Users\WILLIAM\Documents\1 WILLIAM SDA Trabajo en Casa\Año 2022\Mapa de Riesgos 2023\Mapas definitivos 2023\[12. MatrizdeAdministraciondeRiesgos_V6_Gestión Documental.xlsx]Listas'!#REF!</xm:f>
            <x14:dxf>
              <fill>
                <patternFill>
                  <bgColor rgb="FFFF6600"/>
                </patternFill>
              </fill>
            </x14:dxf>
          </x14:cfRule>
          <x14:cfRule type="cellIs" priority="191" operator="equal" id="{5632526B-B120-4E1D-B4C3-58DA8807208F}">
            <xm:f>'C:\Users\WILLIAM\Documents\1 WILLIAM SDA Trabajo en Casa\Año 2022\Mapa de Riesgos 2023\Mapas definitivos 2023\[12. MatrizdeAdministraciondeRiesgos_V6_Gestión Documental.xlsx]Listas'!#REF!</xm:f>
            <x14:dxf>
              <fill>
                <patternFill>
                  <bgColor rgb="FFFFFF00"/>
                </patternFill>
              </fill>
            </x14:dxf>
          </x14:cfRule>
          <xm:sqref>AG48</xm:sqref>
        </x14:conditionalFormatting>
        <x14:conditionalFormatting xmlns:xm="http://schemas.microsoft.com/office/excel/2006/main">
          <x14:cfRule type="cellIs" priority="192" operator="equal" id="{41705B74-94C8-4FF7-93B6-CF14F8E43E12}">
            <xm:f>'C:\Users\WILLIAM\Documents\1 WILLIAM SDA Trabajo en Casa\Año 2022\Mapa de Riesgos 2023\Mapas definitivos 2023\[12. MatrizdeAdministraciondeRiesgos_V6_Gestión Documental.xlsx]Listas'!#REF!</xm:f>
            <x14:dxf>
              <fill>
                <patternFill>
                  <bgColor rgb="FF33CC33"/>
                </patternFill>
              </fill>
            </x14:dxf>
          </x14:cfRule>
          <xm:sqref>AG48</xm:sqref>
        </x14:conditionalFormatting>
        <x14:conditionalFormatting xmlns:xm="http://schemas.microsoft.com/office/excel/2006/main">
          <x14:cfRule type="cellIs" priority="141" operator="equal" id="{D6B140C7-1E1E-4BF7-9F70-7A146A220A16}">
            <xm:f>'C:\Users\WILLIAM\Documents\1 WILLIAM SDA Trabajo en Casa\Año 2022\Mapa de Riesgos 2023\Mapas definitivos 2023\[13. 2022-12-21 RIESGOS PROCESO GESTIÓN ADMINISTRATIVA.xlsx]Listas'!#REF!</xm:f>
            <x14:dxf>
              <fill>
                <patternFill>
                  <bgColor rgb="FFFF0000"/>
                </patternFill>
              </fill>
            </x14:dxf>
          </x14:cfRule>
          <x14:cfRule type="cellIs" priority="142" operator="equal" id="{44CB1120-0BA9-45A6-926A-5E0A094A03E6}">
            <xm:f>'C:\Users\WILLIAM\Documents\1 WILLIAM SDA Trabajo en Casa\Año 2022\Mapa de Riesgos 2023\Mapas definitivos 2023\[13. 2022-12-21 RIESGOS PROCESO GESTIÓN ADMINISTRATIVA.xlsx]Listas'!#REF!</xm:f>
            <x14:dxf>
              <fill>
                <patternFill>
                  <bgColor rgb="FFFF6600"/>
                </patternFill>
              </fill>
            </x14:dxf>
          </x14:cfRule>
          <x14:cfRule type="cellIs" priority="143" operator="equal" id="{FB0900AF-2BCE-42EF-8169-830FA8AF2993}">
            <xm:f>'C:\Users\WILLIAM\Documents\1 WILLIAM SDA Trabajo en Casa\Año 2022\Mapa de Riesgos 2023\Mapas definitivos 2023\[13. 2022-12-21 RIESGOS PROCESO GESTIÓN ADMINISTRATIVA.xlsx]Listas'!#REF!</xm:f>
            <x14:dxf>
              <fill>
                <patternFill>
                  <bgColor rgb="FFFFFF00"/>
                </patternFill>
              </fill>
            </x14:dxf>
          </x14:cfRule>
          <xm:sqref>AG53:AG55</xm:sqref>
        </x14:conditionalFormatting>
        <x14:conditionalFormatting xmlns:xm="http://schemas.microsoft.com/office/excel/2006/main">
          <x14:cfRule type="cellIs" priority="149" operator="equal" id="{4DBC1B36-2706-4E4E-AEAC-6A82D73EA2D1}">
            <xm:f>'C:\Users\WILLIAM\Documents\1 WILLIAM SDA Trabajo en Casa\Año 2022\Mapa de Riesgos 2023\Mapas definitivos 2023\[13. 2022-12-21 RIESGOS PROCESO GESTIÓN ADMINISTRATIVA.xlsx]Listas'!#REF!</xm:f>
            <x14:dxf>
              <fill>
                <patternFill>
                  <bgColor rgb="FFFF0000"/>
                </patternFill>
              </fill>
            </x14:dxf>
          </x14:cfRule>
          <x14:cfRule type="cellIs" priority="150" operator="equal" id="{077767B9-BF81-44C2-867A-F6A70D0BB726}">
            <xm:f>'C:\Users\WILLIAM\Documents\1 WILLIAM SDA Trabajo en Casa\Año 2022\Mapa de Riesgos 2023\Mapas definitivos 2023\[13. 2022-12-21 RIESGOS PROCESO GESTIÓN ADMINISTRATIVA.xlsx]Listas'!#REF!</xm:f>
            <x14:dxf>
              <fill>
                <patternFill>
                  <bgColor rgb="FFFF6600"/>
                </patternFill>
              </fill>
            </x14:dxf>
          </x14:cfRule>
          <x14:cfRule type="cellIs" priority="151" operator="equal" id="{27768147-DA07-49CC-B773-9EE4ED4D02FF}">
            <xm:f>'C:\Users\WILLIAM\Documents\1 WILLIAM SDA Trabajo en Casa\Año 2022\Mapa de Riesgos 2023\Mapas definitivos 2023\[13. 2022-12-21 RIESGOS PROCESO GESTIÓN ADMINISTRATIVA.xlsx]Listas'!#REF!</xm:f>
            <x14:dxf>
              <fill>
                <patternFill>
                  <bgColor rgb="FFFFFF00"/>
                </patternFill>
              </fill>
            </x14:dxf>
          </x14:cfRule>
          <xm:sqref>J53:J55</xm:sqref>
        </x14:conditionalFormatting>
        <x14:conditionalFormatting xmlns:xm="http://schemas.microsoft.com/office/excel/2006/main">
          <x14:cfRule type="cellIs" priority="152" operator="equal" id="{B1305485-D5EE-4130-9AC5-DC083395D20D}">
            <xm:f>'C:\Users\WILLIAM\Documents\1 WILLIAM SDA Trabajo en Casa\Año 2022\Mapa de Riesgos 2023\Mapas definitivos 2023\[13. 2022-12-21 RIESGOS PROCESO GESTIÓN ADMINISTRATIVA.xlsx]Listas'!#REF!</xm:f>
            <x14:dxf>
              <fill>
                <patternFill>
                  <bgColor rgb="FF33CC33"/>
                </patternFill>
              </fill>
            </x14:dxf>
          </x14:cfRule>
          <xm:sqref>J53:J55</xm:sqref>
        </x14:conditionalFormatting>
        <x14:conditionalFormatting xmlns:xm="http://schemas.microsoft.com/office/excel/2006/main">
          <x14:cfRule type="cellIs" priority="144" operator="equal" id="{FBB7FF3A-1AFC-407D-9242-507085AA2D13}">
            <xm:f>'C:\Users\WILLIAM\Documents\1 WILLIAM SDA Trabajo en Casa\Año 2022\Mapa de Riesgos 2023\Mapas definitivos 2023\[13. 2022-12-21 RIESGOS PROCESO GESTIÓN ADMINISTRATIVA.xlsx]Listas'!#REF!</xm:f>
            <x14:dxf>
              <fill>
                <patternFill>
                  <bgColor rgb="FF33CC33"/>
                </patternFill>
              </fill>
            </x14:dxf>
          </x14:cfRule>
          <xm:sqref>AG53:AG55</xm:sqref>
        </x14:conditionalFormatting>
        <x14:conditionalFormatting xmlns:xm="http://schemas.microsoft.com/office/excel/2006/main">
          <x14:cfRule type="cellIs" priority="133" operator="equal" id="{446B9C7F-5C20-4B18-934D-3749FE1C2F0C}">
            <xm:f>'C:\Users\WILLIAM\Documents\1 WILLIAM SDA Trabajo en Casa\Año 2022\Mapa de Riesgos 2023\Mapas definitivos 2023\[14. MATRIZ DE RIESGOS GESTIÓN CONTRACTUAL-2023.xlsx]Listas'!#REF!</xm:f>
            <x14:dxf>
              <fill>
                <patternFill>
                  <bgColor rgb="FFFF0000"/>
                </patternFill>
              </fill>
            </x14:dxf>
          </x14:cfRule>
          <x14:cfRule type="cellIs" priority="134" operator="equal" id="{474CC9B0-BE56-46B7-B9D7-4E15F05F6AB5}">
            <xm:f>'C:\Users\WILLIAM\Documents\1 WILLIAM SDA Trabajo en Casa\Año 2022\Mapa de Riesgos 2023\Mapas definitivos 2023\[14. MATRIZ DE RIESGOS GESTIÓN CONTRACTUAL-2023.xlsx]Listas'!#REF!</xm:f>
            <x14:dxf>
              <fill>
                <patternFill>
                  <bgColor rgb="FFFF6600"/>
                </patternFill>
              </fill>
            </x14:dxf>
          </x14:cfRule>
          <x14:cfRule type="cellIs" priority="135" operator="equal" id="{DEA3E0BE-F94D-4B17-B839-73995E0D3C06}">
            <xm:f>'C:\Users\WILLIAM\Documents\1 WILLIAM SDA Trabajo en Casa\Año 2022\Mapa de Riesgos 2023\Mapas definitivos 2023\[14. MATRIZ DE RIESGOS GESTIÓN CONTRACTUAL-2023.xlsx]Listas'!#REF!</xm:f>
            <x14:dxf>
              <fill>
                <patternFill>
                  <bgColor rgb="FFFFFF00"/>
                </patternFill>
              </fill>
            </x14:dxf>
          </x14:cfRule>
          <xm:sqref>J59</xm:sqref>
        </x14:conditionalFormatting>
        <x14:conditionalFormatting xmlns:xm="http://schemas.microsoft.com/office/excel/2006/main">
          <x14:cfRule type="cellIs" priority="136" operator="equal" id="{76A8300B-DC94-4200-ABD3-D2947CFE8FA4}">
            <xm:f>'C:\Users\WILLIAM\Documents\1 WILLIAM SDA Trabajo en Casa\Año 2022\Mapa de Riesgos 2023\Mapas definitivos 2023\[14. MATRIZ DE RIESGOS GESTIÓN CONTRACTUAL-2023.xlsx]Listas'!#REF!</xm:f>
            <x14:dxf>
              <fill>
                <patternFill>
                  <bgColor rgb="FF33CC33"/>
                </patternFill>
              </fill>
            </x14:dxf>
          </x14:cfRule>
          <xm:sqref>J59</xm:sqref>
        </x14:conditionalFormatting>
        <x14:conditionalFormatting xmlns:xm="http://schemas.microsoft.com/office/excel/2006/main">
          <x14:cfRule type="cellIs" priority="125" operator="equal" id="{11665D1B-DB6C-41E8-AC70-8DD2897B8E83}">
            <xm:f>'C:\Users\WILLIAM\Documents\1 WILLIAM SDA Trabajo en Casa\Año 2022\Mapa de Riesgos 2023\Mapas definitivos 2023\[14. MATRIZ DE RIESGOS GESTIÓN CONTRACTUAL-2023.xlsx]Listas'!#REF!</xm:f>
            <x14:dxf>
              <fill>
                <patternFill>
                  <bgColor rgb="FFFF0000"/>
                </patternFill>
              </fill>
            </x14:dxf>
          </x14:cfRule>
          <x14:cfRule type="cellIs" priority="126" operator="equal" id="{957A6752-9732-412B-9C09-1032D4493F9A}">
            <xm:f>'C:\Users\WILLIAM\Documents\1 WILLIAM SDA Trabajo en Casa\Año 2022\Mapa de Riesgos 2023\Mapas definitivos 2023\[14. MATRIZ DE RIESGOS GESTIÓN CONTRACTUAL-2023.xlsx]Listas'!#REF!</xm:f>
            <x14:dxf>
              <fill>
                <patternFill>
                  <bgColor rgb="FFFF6600"/>
                </patternFill>
              </fill>
            </x14:dxf>
          </x14:cfRule>
          <x14:cfRule type="cellIs" priority="127" operator="equal" id="{DEB0CDF4-F39C-4937-9ECD-B7BE982DCFBA}">
            <xm:f>'C:\Users\WILLIAM\Documents\1 WILLIAM SDA Trabajo en Casa\Año 2022\Mapa de Riesgos 2023\Mapas definitivos 2023\[14. MATRIZ DE RIESGOS GESTIÓN CONTRACTUAL-2023.xlsx]Listas'!#REF!</xm:f>
            <x14:dxf>
              <fill>
                <patternFill>
                  <bgColor rgb="FFFFFF00"/>
                </patternFill>
              </fill>
            </x14:dxf>
          </x14:cfRule>
          <xm:sqref>AG59</xm:sqref>
        </x14:conditionalFormatting>
        <x14:conditionalFormatting xmlns:xm="http://schemas.microsoft.com/office/excel/2006/main">
          <x14:cfRule type="cellIs" priority="128" operator="equal" id="{9B40C077-2100-4D22-8FD4-9EC98EFDAE9C}">
            <xm:f>'C:\Users\WILLIAM\Documents\1 WILLIAM SDA Trabajo en Casa\Año 2022\Mapa de Riesgos 2023\Mapas definitivos 2023\[14. MATRIZ DE RIESGOS GESTIÓN CONTRACTUAL-2023.xlsx]Listas'!#REF!</xm:f>
            <x14:dxf>
              <fill>
                <patternFill>
                  <bgColor rgb="FF33CC33"/>
                </patternFill>
              </fill>
            </x14:dxf>
          </x14:cfRule>
          <xm:sqref>AG59</xm:sqref>
        </x14:conditionalFormatting>
        <x14:conditionalFormatting xmlns:xm="http://schemas.microsoft.com/office/excel/2006/main">
          <x14:cfRule type="cellIs" priority="93" operator="equal" id="{BE92EC8C-4A59-4961-ABEA-F472C958D0EF}">
            <xm:f>'C:\Users\WILLIAM\Documents\1 WILLIAM SDA Trabajo en Casa\Año 2022\Mapa de Riesgos 2023\Mapas definitivos 2023\[15. Mapa de riesgos Servicio al Ciudadano 2023.xlsx]Listas'!#REF!</xm:f>
            <x14:dxf>
              <fill>
                <patternFill>
                  <bgColor rgb="FFFF0000"/>
                </patternFill>
              </fill>
            </x14:dxf>
          </x14:cfRule>
          <x14:cfRule type="cellIs" priority="94" operator="equal" id="{474AF8AD-54EC-40EB-84AD-48143AF1CEA8}">
            <xm:f>'C:\Users\WILLIAM\Documents\1 WILLIAM SDA Trabajo en Casa\Año 2022\Mapa de Riesgos 2023\Mapas definitivos 2023\[15. Mapa de riesgos Servicio al Ciudadano 2023.xlsx]Listas'!#REF!</xm:f>
            <x14:dxf>
              <fill>
                <patternFill>
                  <bgColor rgb="FFFF6600"/>
                </patternFill>
              </fill>
            </x14:dxf>
          </x14:cfRule>
          <x14:cfRule type="cellIs" priority="95" operator="equal" id="{EEF82C19-292B-49DD-8469-D05EA9F23252}">
            <xm:f>'C:\Users\WILLIAM\Documents\1 WILLIAM SDA Trabajo en Casa\Año 2022\Mapa de Riesgos 2023\Mapas definitivos 2023\[15. Mapa de riesgos Servicio al Ciudadano 2023.xlsx]Listas'!#REF!</xm:f>
            <x14:dxf>
              <fill>
                <patternFill>
                  <bgColor rgb="FFFFFF00"/>
                </patternFill>
              </fill>
            </x14:dxf>
          </x14:cfRule>
          <xm:sqref>AG64</xm:sqref>
        </x14:conditionalFormatting>
        <x14:conditionalFormatting xmlns:xm="http://schemas.microsoft.com/office/excel/2006/main">
          <x14:cfRule type="cellIs" priority="101" operator="equal" id="{47C20C47-25C0-4728-972C-E215EBB9F7EE}">
            <xm:f>'C:\Users\WILLIAM\Documents\1 WILLIAM SDA Trabajo en Casa\Año 2022\Mapa de Riesgos 2023\Mapas definitivos 2023\[15. Mapa de riesgos Servicio al Ciudadano 2023.xlsx]Listas'!#REF!</xm:f>
            <x14:dxf>
              <fill>
                <patternFill>
                  <bgColor rgb="FFFF0000"/>
                </patternFill>
              </fill>
            </x14:dxf>
          </x14:cfRule>
          <x14:cfRule type="cellIs" priority="102" operator="equal" id="{D010D650-F14F-4F0D-8E0A-A369BF3AF689}">
            <xm:f>'C:\Users\WILLIAM\Documents\1 WILLIAM SDA Trabajo en Casa\Año 2022\Mapa de Riesgos 2023\Mapas definitivos 2023\[15. Mapa de riesgos Servicio al Ciudadano 2023.xlsx]Listas'!#REF!</xm:f>
            <x14:dxf>
              <fill>
                <patternFill>
                  <bgColor rgb="FFFF6600"/>
                </patternFill>
              </fill>
            </x14:dxf>
          </x14:cfRule>
          <x14:cfRule type="cellIs" priority="103" operator="equal" id="{BB554D2E-47C6-4DC4-B69C-763854B08516}">
            <xm:f>'C:\Users\WILLIAM\Documents\1 WILLIAM SDA Trabajo en Casa\Año 2022\Mapa de Riesgos 2023\Mapas definitivos 2023\[15. Mapa de riesgos Servicio al Ciudadano 2023.xlsx]Listas'!#REF!</xm:f>
            <x14:dxf>
              <fill>
                <patternFill>
                  <bgColor rgb="FFFFFF00"/>
                </patternFill>
              </fill>
            </x14:dxf>
          </x14:cfRule>
          <xm:sqref>J64</xm:sqref>
        </x14:conditionalFormatting>
        <x14:conditionalFormatting xmlns:xm="http://schemas.microsoft.com/office/excel/2006/main">
          <x14:cfRule type="cellIs" priority="104" operator="equal" id="{912F6C0C-FED4-452E-B76F-88ED77293276}">
            <xm:f>'C:\Users\WILLIAM\Documents\1 WILLIAM SDA Trabajo en Casa\Año 2022\Mapa de Riesgos 2023\Mapas definitivos 2023\[15. Mapa de riesgos Servicio al Ciudadano 2023.xlsx]Listas'!#REF!</xm:f>
            <x14:dxf>
              <fill>
                <patternFill>
                  <bgColor rgb="FF33CC33"/>
                </patternFill>
              </fill>
            </x14:dxf>
          </x14:cfRule>
          <xm:sqref>J64</xm:sqref>
        </x14:conditionalFormatting>
        <x14:conditionalFormatting xmlns:xm="http://schemas.microsoft.com/office/excel/2006/main">
          <x14:cfRule type="cellIs" priority="96" operator="equal" id="{78F18383-3525-4331-8FE5-6065B5CBFA2F}">
            <xm:f>'C:\Users\WILLIAM\Documents\1 WILLIAM SDA Trabajo en Casa\Año 2022\Mapa de Riesgos 2023\Mapas definitivos 2023\[15. Mapa de riesgos Servicio al Ciudadano 2023.xlsx]Listas'!#REF!</xm:f>
            <x14:dxf>
              <fill>
                <patternFill>
                  <bgColor rgb="FF33CC33"/>
                </patternFill>
              </fill>
            </x14:dxf>
          </x14:cfRule>
          <xm:sqref>AG64</xm:sqref>
        </x14:conditionalFormatting>
        <x14:conditionalFormatting xmlns:xm="http://schemas.microsoft.com/office/excel/2006/main">
          <x14:cfRule type="cellIs" priority="69" operator="equal" id="{0A79F381-22E0-4913-8178-19BE7B5FCD3B}">
            <xm:f>'C:\Users\WILLIAM\Documents\1 WILLIAM SDA Trabajo en Casa\Año 2022\Mapa de Riesgos 2023\Mapas definitivos 2023\[17. Mapa riesgos 2023 Gestión Disciplinaria.xlsx]Listas'!#REF!</xm:f>
            <x14:dxf>
              <fill>
                <patternFill>
                  <bgColor rgb="FFFF0000"/>
                </patternFill>
              </fill>
            </x14:dxf>
          </x14:cfRule>
          <x14:cfRule type="cellIs" priority="70" operator="equal" id="{9103DAE5-25DE-4969-9E82-9745EB064764}">
            <xm:f>'C:\Users\WILLIAM\Documents\1 WILLIAM SDA Trabajo en Casa\Año 2022\Mapa de Riesgos 2023\Mapas definitivos 2023\[17. Mapa riesgos 2023 Gestión Disciplinaria.xlsx]Listas'!#REF!</xm:f>
            <x14:dxf>
              <fill>
                <patternFill>
                  <bgColor rgb="FFFF6600"/>
                </patternFill>
              </fill>
            </x14:dxf>
          </x14:cfRule>
          <x14:cfRule type="cellIs" priority="71" operator="equal" id="{A0CEC4C6-09CA-4DCB-93F6-0B8023CEFA1F}">
            <xm:f>'C:\Users\WILLIAM\Documents\1 WILLIAM SDA Trabajo en Casa\Año 2022\Mapa de Riesgos 2023\Mapas definitivos 2023\[17. Mapa riesgos 2023 Gestión Disciplinaria.xlsx]Listas'!#REF!</xm:f>
            <x14:dxf>
              <fill>
                <patternFill>
                  <bgColor rgb="FFFFFF00"/>
                </patternFill>
              </fill>
            </x14:dxf>
          </x14:cfRule>
          <xm:sqref>J74</xm:sqref>
        </x14:conditionalFormatting>
        <x14:conditionalFormatting xmlns:xm="http://schemas.microsoft.com/office/excel/2006/main">
          <x14:cfRule type="cellIs" priority="72" operator="equal" id="{F9332A1E-DF23-4E02-9948-9F092A99DB05}">
            <xm:f>'C:\Users\WILLIAM\Documents\1 WILLIAM SDA Trabajo en Casa\Año 2022\Mapa de Riesgos 2023\Mapas definitivos 2023\[17. Mapa riesgos 2023 Gestión Disciplinaria.xlsx]Listas'!#REF!</xm:f>
            <x14:dxf>
              <fill>
                <patternFill>
                  <bgColor rgb="FF33CC33"/>
                </patternFill>
              </fill>
            </x14:dxf>
          </x14:cfRule>
          <xm:sqref>J74</xm:sqref>
        </x14:conditionalFormatting>
        <x14:conditionalFormatting xmlns:xm="http://schemas.microsoft.com/office/excel/2006/main">
          <x14:cfRule type="cellIs" priority="61" operator="equal" id="{2FE2455A-6C76-467E-BA50-6440B8A81D5A}">
            <xm:f>'C:\Users\WILLIAM\Documents\1 WILLIAM SDA Trabajo en Casa\Año 2022\Mapa de Riesgos 2023\Mapas definitivos 2023\[17. Mapa riesgos 2023 Gestión Disciplinaria.xlsx]Listas'!#REF!</xm:f>
            <x14:dxf>
              <fill>
                <patternFill>
                  <bgColor rgb="FFFF0000"/>
                </patternFill>
              </fill>
            </x14:dxf>
          </x14:cfRule>
          <x14:cfRule type="cellIs" priority="62" operator="equal" id="{40E47912-D1A5-45C2-8156-CE775BB348A4}">
            <xm:f>'C:\Users\WILLIAM\Documents\1 WILLIAM SDA Trabajo en Casa\Año 2022\Mapa de Riesgos 2023\Mapas definitivos 2023\[17. Mapa riesgos 2023 Gestión Disciplinaria.xlsx]Listas'!#REF!</xm:f>
            <x14:dxf>
              <fill>
                <patternFill>
                  <bgColor rgb="FFFF6600"/>
                </patternFill>
              </fill>
            </x14:dxf>
          </x14:cfRule>
          <x14:cfRule type="cellIs" priority="63" operator="equal" id="{AE2F26F2-77B3-4666-8D85-39447666EE17}">
            <xm:f>'C:\Users\WILLIAM\Documents\1 WILLIAM SDA Trabajo en Casa\Año 2022\Mapa de Riesgos 2023\Mapas definitivos 2023\[17. Mapa riesgos 2023 Gestión Disciplinaria.xlsx]Listas'!#REF!</xm:f>
            <x14:dxf>
              <fill>
                <patternFill>
                  <bgColor rgb="FFFFFF00"/>
                </patternFill>
              </fill>
            </x14:dxf>
          </x14:cfRule>
          <xm:sqref>AG74</xm:sqref>
        </x14:conditionalFormatting>
        <x14:conditionalFormatting xmlns:xm="http://schemas.microsoft.com/office/excel/2006/main">
          <x14:cfRule type="cellIs" priority="64" operator="equal" id="{94B04CA9-ADEC-4382-A319-1A772CA32C80}">
            <xm:f>'C:\Users\WILLIAM\Documents\1 WILLIAM SDA Trabajo en Casa\Año 2022\Mapa de Riesgos 2023\Mapas definitivos 2023\[17. Mapa riesgos 2023 Gestión Disciplinaria.xlsx]Listas'!#REF!</xm:f>
            <x14:dxf>
              <fill>
                <patternFill>
                  <bgColor rgb="FF33CC33"/>
                </patternFill>
              </fill>
            </x14:dxf>
          </x14:cfRule>
          <xm:sqref>AG74</xm:sqref>
        </x14:conditionalFormatting>
        <x14:conditionalFormatting xmlns:xm="http://schemas.microsoft.com/office/excel/2006/main">
          <x14:cfRule type="cellIs" priority="45" operator="equal" id="{2F1290E4-0F4C-4839-8AEA-353AC870D0AF}">
            <xm:f>'C:\Users\WILLIAM\Documents\1 WILLIAM SDA Trabajo en Casa\Año 2022\Mapa de Riesgos 2023\Mapas definitivos 2023\[18. Mapa de Riesgos 2023 Control y Mejora.xlsx]Listas'!#REF!</xm:f>
            <x14:dxf>
              <fill>
                <patternFill>
                  <bgColor rgb="FFFF0000"/>
                </patternFill>
              </fill>
            </x14:dxf>
          </x14:cfRule>
          <x14:cfRule type="cellIs" priority="46" operator="equal" id="{62E38DD8-7043-48F1-AB99-202F667C7388}">
            <xm:f>'C:\Users\WILLIAM\Documents\1 WILLIAM SDA Trabajo en Casa\Año 2022\Mapa de Riesgos 2023\Mapas definitivos 2023\[18. Mapa de Riesgos 2023 Control y Mejora.xlsx]Listas'!#REF!</xm:f>
            <x14:dxf>
              <fill>
                <patternFill>
                  <bgColor rgb="FFFF6600"/>
                </patternFill>
              </fill>
            </x14:dxf>
          </x14:cfRule>
          <x14:cfRule type="cellIs" priority="47" operator="equal" id="{C4AE53FC-9A1B-48F6-B48C-1AAB7435AF73}">
            <xm:f>'C:\Users\WILLIAM\Documents\1 WILLIAM SDA Trabajo en Casa\Año 2022\Mapa de Riesgos 2023\Mapas definitivos 2023\[18. Mapa de Riesgos 2023 Control y Mejora.xlsx]Listas'!#REF!</xm:f>
            <x14:dxf>
              <fill>
                <patternFill>
                  <bgColor rgb="FFFFFF00"/>
                </patternFill>
              </fill>
            </x14:dxf>
          </x14:cfRule>
          <xm:sqref>AG78:AG79</xm:sqref>
        </x14:conditionalFormatting>
        <x14:conditionalFormatting xmlns:xm="http://schemas.microsoft.com/office/excel/2006/main">
          <x14:cfRule type="cellIs" priority="53" operator="equal" id="{DF637FD1-922F-4D0D-929D-A63A5EEFAB99}">
            <xm:f>'C:\Users\WILLIAM\Documents\1 WILLIAM SDA Trabajo en Casa\Año 2022\Mapa de Riesgos 2023\Mapas definitivos 2023\[18. Mapa de Riesgos 2023 Control y Mejora.xlsx]Listas'!#REF!</xm:f>
            <x14:dxf>
              <fill>
                <patternFill>
                  <bgColor rgb="FFFF0000"/>
                </patternFill>
              </fill>
            </x14:dxf>
          </x14:cfRule>
          <x14:cfRule type="cellIs" priority="54" operator="equal" id="{C0103E5E-3820-4C15-8848-7E662B0A1550}">
            <xm:f>'C:\Users\WILLIAM\Documents\1 WILLIAM SDA Trabajo en Casa\Año 2022\Mapa de Riesgos 2023\Mapas definitivos 2023\[18. Mapa de Riesgos 2023 Control y Mejora.xlsx]Listas'!#REF!</xm:f>
            <x14:dxf>
              <fill>
                <patternFill>
                  <bgColor rgb="FFFF6600"/>
                </patternFill>
              </fill>
            </x14:dxf>
          </x14:cfRule>
          <x14:cfRule type="cellIs" priority="55" operator="equal" id="{F6649C2F-4520-49BE-892B-D479C5E1283F}">
            <xm:f>'C:\Users\WILLIAM\Documents\1 WILLIAM SDA Trabajo en Casa\Año 2022\Mapa de Riesgos 2023\Mapas definitivos 2023\[18. Mapa de Riesgos 2023 Control y Mejora.xlsx]Listas'!#REF!</xm:f>
            <x14:dxf>
              <fill>
                <patternFill>
                  <bgColor rgb="FFFFFF00"/>
                </patternFill>
              </fill>
            </x14:dxf>
          </x14:cfRule>
          <xm:sqref>J78:J79</xm:sqref>
        </x14:conditionalFormatting>
        <x14:conditionalFormatting xmlns:xm="http://schemas.microsoft.com/office/excel/2006/main">
          <x14:cfRule type="cellIs" priority="56" operator="equal" id="{B9BCAE5B-EAEA-4264-A46E-AEEA42113902}">
            <xm:f>'C:\Users\WILLIAM\Documents\1 WILLIAM SDA Trabajo en Casa\Año 2022\Mapa de Riesgos 2023\Mapas definitivos 2023\[18. Mapa de Riesgos 2023 Control y Mejora.xlsx]Listas'!#REF!</xm:f>
            <x14:dxf>
              <fill>
                <patternFill>
                  <bgColor rgb="FF33CC33"/>
                </patternFill>
              </fill>
            </x14:dxf>
          </x14:cfRule>
          <xm:sqref>J78:J79</xm:sqref>
        </x14:conditionalFormatting>
        <x14:conditionalFormatting xmlns:xm="http://schemas.microsoft.com/office/excel/2006/main">
          <x14:cfRule type="cellIs" priority="48" operator="equal" id="{B5601B82-8165-4FE7-8AAA-950AC35AE5FE}">
            <xm:f>'C:\Users\WILLIAM\Documents\1 WILLIAM SDA Trabajo en Casa\Año 2022\Mapa de Riesgos 2023\Mapas definitivos 2023\[18. Mapa de Riesgos 2023 Control y Mejora.xlsx]Listas'!#REF!</xm:f>
            <x14:dxf>
              <fill>
                <patternFill>
                  <bgColor rgb="FF33CC33"/>
                </patternFill>
              </fill>
            </x14:dxf>
          </x14:cfRule>
          <xm:sqref>AG78:AG79</xm:sqref>
        </x14:conditionalFormatting>
        <x14:conditionalFormatting xmlns:xm="http://schemas.microsoft.com/office/excel/2006/main">
          <x14:cfRule type="cellIs" priority="37" operator="equal" id="{EDBBB08A-4F78-48B4-8F5A-322850EA9A8D}">
            <xm:f>'C:\Users\WILLIAM\Documents\1 WILLIAM SDA Trabajo en Casa\Año 2022\Mapa de Riesgos 2023\Mapas definitivos 2023\[16. MatrizdeAdministraciondeRiesgos_V6_Metrologia_2023.xlsx]Listas'!#REF!</xm:f>
            <x14:dxf>
              <fill>
                <patternFill>
                  <bgColor rgb="FFFF0000"/>
                </patternFill>
              </fill>
            </x14:dxf>
          </x14:cfRule>
          <x14:cfRule type="cellIs" priority="38" operator="equal" id="{33D36D4C-115A-4953-9A37-F396050262A8}">
            <xm:f>'C:\Users\WILLIAM\Documents\1 WILLIAM SDA Trabajo en Casa\Año 2022\Mapa de Riesgos 2023\Mapas definitivos 2023\[16. MatrizdeAdministraciondeRiesgos_V6_Metrologia_2023.xlsx]Listas'!#REF!</xm:f>
            <x14:dxf>
              <fill>
                <patternFill>
                  <bgColor rgb="FFFF6600"/>
                </patternFill>
              </fill>
            </x14:dxf>
          </x14:cfRule>
          <x14:cfRule type="cellIs" priority="39" operator="equal" id="{D603E9A0-815D-45E3-B4DE-9C95D9CD128C}">
            <xm:f>'C:\Users\WILLIAM\Documents\1 WILLIAM SDA Trabajo en Casa\Año 2022\Mapa de Riesgos 2023\Mapas definitivos 2023\[16. MatrizdeAdministraciondeRiesgos_V6_Metrologia_2023.xlsx]Listas'!#REF!</xm:f>
            <x14:dxf>
              <fill>
                <patternFill>
                  <bgColor rgb="FFFFFF00"/>
                </patternFill>
              </fill>
            </x14:dxf>
          </x14:cfRule>
          <xm:sqref>J69</xm:sqref>
        </x14:conditionalFormatting>
        <x14:conditionalFormatting xmlns:xm="http://schemas.microsoft.com/office/excel/2006/main">
          <x14:cfRule type="cellIs" priority="40" operator="equal" id="{8A8A1953-03A6-4134-AA95-6B9FCC226D53}">
            <xm:f>'C:\Users\WILLIAM\Documents\1 WILLIAM SDA Trabajo en Casa\Año 2022\Mapa de Riesgos 2023\Mapas definitivos 2023\[16. MatrizdeAdministraciondeRiesgos_V6_Metrologia_2023.xlsx]Listas'!#REF!</xm:f>
            <x14:dxf>
              <fill>
                <patternFill>
                  <bgColor rgb="FF33CC33"/>
                </patternFill>
              </fill>
            </x14:dxf>
          </x14:cfRule>
          <xm:sqref>J69</xm:sqref>
        </x14:conditionalFormatting>
        <x14:conditionalFormatting xmlns:xm="http://schemas.microsoft.com/office/excel/2006/main">
          <x14:cfRule type="cellIs" priority="17" operator="equal" id="{8A8112D2-CE36-421F-99CD-6DE7D51D0A90}">
            <xm:f>'C:\Users\WILLIAM\Documents\1 WILLIAM SDA Trabajo en Casa\Año 2022\Mapa de Riesgos 2023\Mapas definitivos 2023\[14. MATRIZ DE RIESGOS GESTIÓN CONTRACTUAL-2023.xlsx]Listas'!#REF!</xm:f>
            <x14:dxf>
              <fill>
                <patternFill>
                  <bgColor rgb="FFFF0000"/>
                </patternFill>
              </fill>
            </x14:dxf>
          </x14:cfRule>
          <x14:cfRule type="cellIs" priority="18" operator="equal" id="{23831328-D709-4EE4-A1CF-9442EDAD5CF2}">
            <xm:f>'C:\Users\WILLIAM\Documents\1 WILLIAM SDA Trabajo en Casa\Año 2022\Mapa de Riesgos 2023\Mapas definitivos 2023\[14. MATRIZ DE RIESGOS GESTIÓN CONTRACTUAL-2023.xlsx]Listas'!#REF!</xm:f>
            <x14:dxf>
              <fill>
                <patternFill>
                  <bgColor rgb="FFFF6600"/>
                </patternFill>
              </fill>
            </x14:dxf>
          </x14:cfRule>
          <x14:cfRule type="cellIs" priority="19" operator="equal" id="{4BC4B3F1-079D-4CD9-B496-C1662874435A}">
            <xm:f>'C:\Users\WILLIAM\Documents\1 WILLIAM SDA Trabajo en Casa\Año 2022\Mapa de Riesgos 2023\Mapas definitivos 2023\[14. MATRIZ DE RIESGOS GESTIÓN CONTRACTUAL-2023.xlsx]Listas'!#REF!</xm:f>
            <x14:dxf>
              <fill>
                <patternFill>
                  <bgColor rgb="FFFFFF00"/>
                </patternFill>
              </fill>
            </x14:dxf>
          </x14:cfRule>
          <xm:sqref>AG69</xm:sqref>
        </x14:conditionalFormatting>
        <x14:conditionalFormatting xmlns:xm="http://schemas.microsoft.com/office/excel/2006/main">
          <x14:cfRule type="cellIs" priority="20" operator="equal" id="{4C1B6FC2-E1D8-44F0-89FA-85A3D6270780}">
            <xm:f>'C:\Users\WILLIAM\Documents\1 WILLIAM SDA Trabajo en Casa\Año 2022\Mapa de Riesgos 2023\Mapas definitivos 2023\[14. MATRIZ DE RIESGOS GESTIÓN CONTRACTUAL-2023.xlsx]Listas'!#REF!</xm:f>
            <x14:dxf>
              <fill>
                <patternFill>
                  <bgColor rgb="FF33CC33"/>
                </patternFill>
              </fill>
            </x14:dxf>
          </x14:cfRule>
          <xm:sqref>AG69</xm:sqref>
        </x14:conditionalFormatting>
        <x14:conditionalFormatting xmlns:xm="http://schemas.microsoft.com/office/excel/2006/main">
          <x14:cfRule type="cellIs" priority="9" operator="equal" id="{A74A4ACE-CA34-4FC8-8D7C-F522DDDA5C88}">
            <xm:f>'C:\Users\WILLIAM\Documents\1 WILLIAM SDA Trabajo en Casa\Año 2022\Mapa de Riesgos 2023\Mapas definitivos 2023\[6. Mapa de riesgos Gestión y Corrupción  GADR 2023.xlsx]Listas'!#REF!</xm:f>
            <x14:dxf>
              <fill>
                <patternFill>
                  <bgColor rgb="FFFF0000"/>
                </patternFill>
              </fill>
            </x14:dxf>
          </x14:cfRule>
          <x14:cfRule type="cellIs" priority="10" operator="equal" id="{2943A3F3-0F03-4DD2-9FC1-A472C720B7AC}">
            <xm:f>'C:\Users\WILLIAM\Documents\1 WILLIAM SDA Trabajo en Casa\Año 2022\Mapa de Riesgos 2023\Mapas definitivos 2023\[6. Mapa de riesgos Gestión y Corrupción  GADR 2023.xlsx]Listas'!#REF!</xm:f>
            <x14:dxf>
              <fill>
                <patternFill>
                  <bgColor rgb="FFFF6600"/>
                </patternFill>
              </fill>
            </x14:dxf>
          </x14:cfRule>
          <x14:cfRule type="cellIs" priority="11" operator="equal" id="{745FEA4C-055E-471B-9361-CB55A7A615F0}">
            <xm:f>'C:\Users\WILLIAM\Documents\1 WILLIAM SDA Trabajo en Casa\Año 2022\Mapa de Riesgos 2023\Mapas definitivos 2023\[6. Mapa de riesgos Gestión y Corrupción  GADR 2023.xlsx]Listas'!#REF!</xm:f>
            <x14:dxf>
              <fill>
                <patternFill>
                  <bgColor rgb="FFFFFF00"/>
                </patternFill>
              </fill>
            </x14:dxf>
          </x14:cfRule>
          <xm:sqref>AG31</xm:sqref>
        </x14:conditionalFormatting>
        <x14:conditionalFormatting xmlns:xm="http://schemas.microsoft.com/office/excel/2006/main">
          <x14:cfRule type="cellIs" priority="12" operator="equal" id="{B1C53CD5-29DC-43E0-BA12-E5680A79FBDC}">
            <xm:f>'C:\Users\WILLIAM\Documents\1 WILLIAM SDA Trabajo en Casa\Año 2022\Mapa de Riesgos 2023\Mapas definitivos 2023\[6. Mapa de riesgos Gestión y Corrupción  GADR 2023.xlsx]Listas'!#REF!</xm:f>
            <x14:dxf>
              <fill>
                <patternFill>
                  <bgColor rgb="FF33CC33"/>
                </patternFill>
              </fill>
            </x14:dxf>
          </x14:cfRule>
          <xm:sqref>AG31</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5000000}">
          <x14:formula1>
            <xm:f>'D:\Users\WILLIAM\Documents\1 WILLIAM SDA Trabajo en Casa\Año 2023\Mapa de Riesgos 2023\Mapas definitivos 2023\[1. Mapa de riesgos 2023 Direccionamiento Estratégico.xlsx]Listas'!#REF!</xm:f>
          </x14:formula1>
          <xm:sqref>AH10 AB10 L10 A10 E10:E15 W10:Y15 V10</xm:sqref>
        </x14:dataValidation>
        <x14:dataValidation type="list" allowBlank="1" showInputMessage="1" showErrorMessage="1" xr:uid="{00000000-0002-0000-0100-000006000000}">
          <x14:formula1>
            <xm:f>'D:\Users\WILLIAM\Documents\1 WILLIAM SDA Trabajo en Casa\Año 2023\Mapa de Riesgos 2023\Mapas definitivos 2023\[2. DEFINITIVO MATRIZ DE RIESGOS COMUNICACIONES 2023.xlsx]Listas'!#REF!</xm:f>
          </x14:formula1>
          <xm:sqref>AB16:AB17 A16:A17 AH16:AH17 V16:Y17 L16:L17 E16:E19</xm:sqref>
        </x14:dataValidation>
        <x14:dataValidation type="list" allowBlank="1" showInputMessage="1" showErrorMessage="1" xr:uid="{00000000-0002-0000-0100-000007000000}">
          <x14:formula1>
            <xm:f>'D:\Users\WILLIAM\Documents\1 WILLIAM SDA Trabajo en Casa\Año 2023\Mapa de Riesgos 2023\Mapas definitivos 2023\[4. MatrizdeAdministraciondeRiesgos_V6_10112022_Participación.xlsx]Listas'!#REF!</xm:f>
          </x14:formula1>
          <xm:sqref>AH20 AB20 L20 A20 E20:E24 W20:Y24 V20</xm:sqref>
        </x14:dataValidation>
        <x14:dataValidation type="list" allowBlank="1" showInputMessage="1" showErrorMessage="1" xr:uid="{00000000-0002-0000-0100-000008000000}">
          <x14:formula1>
            <xm:f>'D:\Users\WILLIAM\Documents\1 WILLIAM SDA Trabajo en Casa\Año 2023\Mapa de Riesgos 2023\Mapas definitivos 2023\[5. Mapa de riesgos Planeación Ambiental V 2023.xlsx]Listas'!#REF!</xm:f>
          </x14:formula1>
          <xm:sqref>AH25 AB25 L27:L28 A25 E25:E30 L25 V25:Y25 W27:Y30 V27:V28</xm:sqref>
        </x14:dataValidation>
        <x14:dataValidation type="list" allowBlank="1" showInputMessage="1" showErrorMessage="1" xr:uid="{00000000-0002-0000-0100-000009000000}">
          <x14:formula1>
            <xm:f>'D:\Users\WILLIAM\Documents\1 WILLIAM SDA Trabajo en Casa\Año 2023\Mapa de Riesgos 2023\Mapas definitivos 2023\[6. Mapa de riesgos Gestión y Corrupción  GADR 2023.xlsx]Listas'!#REF!</xm:f>
          </x14:formula1>
          <xm:sqref>AH31 AB31 V31:Y33 L31:L33 A31 E31</xm:sqref>
        </x14:dataValidation>
        <x14:dataValidation type="list" allowBlank="1" showInputMessage="1" showErrorMessage="1" xr:uid="{00000000-0002-0000-0100-00000A000000}">
          <x14:formula1>
            <xm:f>'D:\Users\WILLIAM\Documents\1 WILLIAM SDA Trabajo en Casa\Año 2023\Mapa de Riesgos 2023\Mapas definitivos 2023\[7. MatrizdeAdministraciondeRiesgos_V6_ECyS.xlsx]Listas'!#REF!</xm:f>
          </x14:formula1>
          <xm:sqref>A35 AB35 V35:Y35 L35 E35</xm:sqref>
        </x14:dataValidation>
        <x14:dataValidation type="list" allowBlank="1" showInputMessage="1" showErrorMessage="1" xr:uid="{00000000-0002-0000-0100-00000C000000}">
          <x14:formula1>
            <xm:f>'D:\Users\WILLIAM\Documents\1 WILLIAM SDA Trabajo en Casa\Año 2023\Mapa de Riesgos 2023\Mapas definitivos 2023\[9. MatrizdeAdministraciondeRiesgos_V6_GESTION FINANCIERA -2023.xlsx]Listas'!#REF!</xm:f>
          </x14:formula1>
          <xm:sqref>AH42 AB42 L42 A42 E42:E44 W42:Y44 V42</xm:sqref>
        </x14:dataValidation>
        <x14:dataValidation type="list" allowBlank="1" showInputMessage="1" showErrorMessage="1" xr:uid="{00000000-0002-0000-0100-00000D000000}">
          <x14:formula1>
            <xm:f>'D:\Users\WILLIAM\Documents\1 WILLIAM SDA Trabajo en Casa\Año 2023\Mapa de Riesgos 2023\Mapas definitivos 2023\[10. MatrizRiesgos Gestión Tecnologica_2023.xlsx]Listas'!#REF!</xm:f>
          </x14:formula1>
          <xm:sqref>AH45 AB45 V45:Y46 L45:L46 A45 E45</xm:sqref>
        </x14:dataValidation>
        <x14:dataValidation type="list" allowBlank="1" showInputMessage="1" showErrorMessage="1" xr:uid="{00000000-0002-0000-0100-00000E000000}">
          <x14:formula1>
            <xm:f>'D:\Users\WILLIAM\Documents\1 WILLIAM SDA Trabajo en Casa\Año 2023\Mapa de Riesgos 2023\Mapas definitivos 2023\[11. MatrizdeAdministraciondeRiesgos 2023 Gestión jurídica.xlsx]Listas'!#REF!</xm:f>
          </x14:formula1>
          <xm:sqref>AH47 AB47 V47:Y47 L47 E47 A47</xm:sqref>
        </x14:dataValidation>
        <x14:dataValidation type="list" allowBlank="1" showInputMessage="1" showErrorMessage="1" xr:uid="{00000000-0002-0000-0100-00000F000000}">
          <x14:formula1>
            <xm:f>'D:\Users\WILLIAM\Documents\1 WILLIAM SDA Trabajo en Casa\Año 2023\Mapa de Riesgos 2023\Mapas definitivos 2023\[12. MatrizdeAdministraciondeRiesgos_V6_Gestión Documental.xlsx]Listas'!#REF!</xm:f>
          </x14:formula1>
          <xm:sqref>AH48 AB48 L48 A48 E48:E52 W48:Y52 V48</xm:sqref>
        </x14:dataValidation>
        <x14:dataValidation type="list" allowBlank="1" showInputMessage="1" showErrorMessage="1" xr:uid="{00000000-0002-0000-0100-000010000000}">
          <x14:formula1>
            <xm:f>'D:\Users\WILLIAM\Documents\1 WILLIAM SDA Trabajo en Casa\Año 2023\Mapa de Riesgos 2023\Mapas definitivos 2023\[13. 2022-12-21 RIESGOS PROCESO GESTIÓN ADMINISTRATIVA.xlsx]Listas'!#REF!</xm:f>
          </x14:formula1>
          <xm:sqref>AB53:AB55 A53:A55 AH53:AH55 V53:Y55 L53:L55 E53:E58</xm:sqref>
        </x14:dataValidation>
        <x14:dataValidation type="list" allowBlank="1" showInputMessage="1" showErrorMessage="1" xr:uid="{00000000-0002-0000-0100-000011000000}">
          <x14:formula1>
            <xm:f>'D:\Users\WILLIAM\Documents\1 WILLIAM SDA Trabajo en Casa\Año 2023\Mapa de Riesgos 2023\Mapas definitivos 2023\[15. Mapa de riesgos Servicio al Ciudadano 2023.xlsx]Listas'!#REF!</xm:f>
          </x14:formula1>
          <xm:sqref>AH64 AB64 V64:Y64 E64:E68 A64</xm:sqref>
        </x14:dataValidation>
        <x14:dataValidation type="list" allowBlank="1" showInputMessage="1" showErrorMessage="1" xr:uid="{00000000-0002-0000-0100-000012000000}">
          <x14:formula1>
            <xm:f>'D:\Users\WILLIAM\Documents\1 WILLIAM SDA Trabajo en Casa\Año 2023\Mapa de Riesgos 2023\Mapas definitivos 2023\[17. Mapa riesgos 2023 Gestión Disciplinaria.xlsx]Listas'!#REF!</xm:f>
          </x14:formula1>
          <xm:sqref>E74 A74 AH74 AB74 L74 V74:Y74</xm:sqref>
        </x14:dataValidation>
        <x14:dataValidation type="list" allowBlank="1" showInputMessage="1" showErrorMessage="1" xr:uid="{00000000-0002-0000-0100-000013000000}">
          <x14:formula1>
            <xm:f>'D:\Users\WILLIAM\Documents\1 WILLIAM SDA Trabajo en Casa\Año 2023\Mapa de Riesgos 2023\Mapas definitivos 2023\[18. Mapa de Riesgos 2023 Control y Mejora.xlsx]Listas'!#REF!</xm:f>
          </x14:formula1>
          <xm:sqref>AB78:AB79 A78:A79 AH78:AH79 L78:L81 E78:E81 V78:Y81</xm:sqref>
        </x14:dataValidation>
        <x14:dataValidation type="list" allowBlank="1" showInputMessage="1" showErrorMessage="1" xr:uid="{00000000-0002-0000-0100-000014000000}">
          <x14:formula1>
            <xm:f>'D:\Users\WILLIAM\Documents\1 WILLIAM SDA Trabajo en Casa\Año 2023\Mapa de Riesgos 2023\Mapas definitivos 2023\[16. MatrizdeAdministraciondeRiesgos_V6_Metrologia_2023.xlsx]Listas'!#REF!</xm:f>
          </x14:formula1>
          <xm:sqref>AH69 AB69 V69 E69:E73 L69 A69 W69:Y73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Gestión</vt:lpstr>
      <vt:lpstr>Riesgos de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TELETRABAJO OCI</dc:creator>
  <cp:lastModifiedBy>WILLIAM.VALDERRAMA</cp:lastModifiedBy>
  <dcterms:created xsi:type="dcterms:W3CDTF">2022-12-30T16:12:57Z</dcterms:created>
  <dcterms:modified xsi:type="dcterms:W3CDTF">2023-08-31T17:48:54Z</dcterms:modified>
</cp:coreProperties>
</file>