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C:\Users\marcela.reyes\Documents\ARCHIVOS SECRETARIA DE AMBIENTE\TRANSPARENCIA (nuevo)\Planeación\Políticas\Plan anticorrupción\2019\Seguimientos\Segundo cuatrimestre\"/>
    </mc:Choice>
  </mc:AlternateContent>
  <xr:revisionPtr revIDLastSave="0" documentId="8_{3818373C-F9F7-4587-8E00-FEAF1156F5E5}" xr6:coauthVersionLast="45" xr6:coauthVersionMax="45" xr10:uidLastSave="{00000000-0000-0000-0000-000000000000}"/>
  <bookViews>
    <workbookView xWindow="-120" yWindow="945" windowWidth="24240" windowHeight="12075" xr2:uid="{00000000-000D-0000-FFFF-FFFF00000000}"/>
  </bookViews>
  <sheets>
    <sheet name="MAPA DE RIESGOS CONSOLIDADO20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 i="1" l="1"/>
  <c r="H35" i="1" l="1"/>
  <c r="I35" i="1"/>
  <c r="J35" i="1"/>
  <c r="K35" i="1"/>
  <c r="L35" i="1"/>
  <c r="M35" i="1"/>
  <c r="N35" i="1"/>
  <c r="O35" i="1"/>
  <c r="D35" i="1"/>
  <c r="E35" i="1"/>
  <c r="F35" i="1"/>
  <c r="H6" i="1" l="1"/>
  <c r="I6" i="1"/>
  <c r="J6" i="1"/>
  <c r="K6" i="1"/>
  <c r="L6" i="1"/>
  <c r="M6" i="1"/>
  <c r="H7" i="1"/>
  <c r="I7" i="1"/>
  <c r="J7" i="1"/>
  <c r="K7" i="1"/>
  <c r="L7" i="1"/>
  <c r="M7" i="1"/>
  <c r="D7" i="1"/>
  <c r="E7" i="1"/>
  <c r="F7" i="1"/>
  <c r="D6" i="1"/>
  <c r="E6" i="1"/>
  <c r="F6" i="1"/>
  <c r="H32" i="1" l="1"/>
  <c r="I32" i="1"/>
  <c r="J32" i="1"/>
  <c r="K32" i="1"/>
  <c r="L32" i="1"/>
  <c r="M32" i="1"/>
  <c r="N32" i="1"/>
  <c r="O32" i="1"/>
  <c r="D32" i="1"/>
  <c r="E32" i="1"/>
  <c r="F32" i="1"/>
  <c r="I29" i="1" l="1"/>
  <c r="J29" i="1"/>
  <c r="K29" i="1"/>
  <c r="L29" i="1"/>
  <c r="M29" i="1"/>
  <c r="N29" i="1"/>
  <c r="F29" i="1"/>
  <c r="F30" i="1"/>
  <c r="E30" i="1" l="1"/>
  <c r="B30" i="1"/>
  <c r="B29" i="1"/>
  <c r="F27" i="1"/>
  <c r="E27" i="1"/>
  <c r="D27" i="1"/>
  <c r="B27" i="1"/>
  <c r="P22" i="1"/>
  <c r="O22" i="1"/>
  <c r="N22" i="1"/>
  <c r="M22" i="1"/>
  <c r="L22" i="1"/>
  <c r="K22" i="1"/>
  <c r="J22" i="1"/>
  <c r="I22" i="1"/>
  <c r="H22" i="1"/>
  <c r="G22" i="1"/>
  <c r="F22" i="1"/>
  <c r="E22" i="1"/>
  <c r="D22" i="1"/>
  <c r="G20" i="1"/>
  <c r="F20" i="1"/>
  <c r="E20" i="1"/>
  <c r="D20" i="1"/>
  <c r="B20" i="1"/>
  <c r="P14" i="1"/>
  <c r="O14" i="1"/>
  <c r="M14" i="1"/>
  <c r="H14" i="1"/>
  <c r="F14" i="1"/>
  <c r="E14" i="1"/>
  <c r="D14" i="1"/>
  <c r="N9" i="1"/>
  <c r="M9" i="1"/>
  <c r="L9" i="1"/>
  <c r="K9" i="1"/>
  <c r="J9" i="1"/>
  <c r="I9" i="1"/>
  <c r="H9" i="1"/>
  <c r="F9" i="1"/>
  <c r="E9" i="1"/>
  <c r="D9" i="1"/>
  <c r="C9" i="1"/>
  <c r="B9" i="1"/>
  <c r="M4" i="1"/>
  <c r="H4" i="1"/>
  <c r="F4" i="1"/>
  <c r="E4" i="1"/>
  <c r="D4" i="1"/>
  <c r="C4" i="1"/>
  <c r="B4" i="1"/>
  <c r="J4" i="1" l="1"/>
  <c r="I4" i="1"/>
  <c r="K4" i="1" l="1"/>
  <c r="L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MIGUEL.PARDO</author>
  </authors>
  <commentList>
    <comment ref="G27" authorId="0" shapeId="0" xr:uid="{00000000-0006-0000-0000-000001000000}">
      <text>
        <r>
          <rPr>
            <b/>
            <sz val="9"/>
            <color indexed="81"/>
            <rFont val="Tahoma"/>
            <family val="2"/>
          </rPr>
          <t>MIGUEL.PARDO:</t>
        </r>
        <r>
          <rPr>
            <sz val="9"/>
            <color indexed="81"/>
            <rFont val="Tahoma"/>
            <family val="2"/>
          </rPr>
          <t xml:space="preserve">
</t>
        </r>
        <r>
          <rPr>
            <sz val="11"/>
            <color indexed="81"/>
            <rFont val="Tahoma"/>
            <family val="2"/>
          </rPr>
          <t>Ajustar el planteamiento del control de acuerdo con el primer comentario de esta hoja.</t>
        </r>
      </text>
    </comment>
  </commentList>
</comments>
</file>

<file path=xl/sharedStrings.xml><?xml version="1.0" encoding="utf-8"?>
<sst xmlns="http://schemas.openxmlformats.org/spreadsheetml/2006/main" count="214" uniqueCount="122">
  <si>
    <t>PROCESO ASOCIADO</t>
  </si>
  <si>
    <t>No. DEL RIESGO</t>
  </si>
  <si>
    <t>NOMBRE DEL RIESGO</t>
  </si>
  <si>
    <t>CALIFICACION</t>
  </si>
  <si>
    <t>NUEVA CALIFICACIÓN</t>
  </si>
  <si>
    <t>NUEVA EVALUACIÓN</t>
  </si>
  <si>
    <t>OPCIONES MANEJO</t>
  </si>
  <si>
    <t>ACCIONES</t>
  </si>
  <si>
    <t>ENCARGADO  DE DAR RESPUESTA</t>
  </si>
  <si>
    <t>INDICADOR</t>
  </si>
  <si>
    <t>PROBABILIDAD (1-5)</t>
  </si>
  <si>
    <t>IMPACTO (1-5)</t>
  </si>
  <si>
    <t>EVALUACION RIESGO</t>
  </si>
  <si>
    <t>CONTROLES</t>
  </si>
  <si>
    <t>REDUCE</t>
  </si>
  <si>
    <t>PROBABILIDAD</t>
  </si>
  <si>
    <t>IMPACTO</t>
  </si>
  <si>
    <t>PERFIL DEL RIESGO (1-100)</t>
  </si>
  <si>
    <t>GESTION JURÍDICA</t>
  </si>
  <si>
    <t>DIRECCION LEGAL AMBIENTAL</t>
  </si>
  <si>
    <t>GESTIÓN DE RECURSOS INFORMÁTIVOS Y TECNOLÓGICOS</t>
  </si>
  <si>
    <t>R1</t>
  </si>
  <si>
    <t>R2</t>
  </si>
  <si>
    <t>Afectación de la confidencialidad, disponibilidad e integridad; y privacidad de la información.</t>
  </si>
  <si>
    <t>ZONA RIESGO ALTA</t>
  </si>
  <si>
    <t>N° de 8informes reportados oportunamente/ N° de informes a reportar.</t>
  </si>
  <si>
    <t>R3</t>
  </si>
  <si>
    <t>R5</t>
  </si>
  <si>
    <t>R6</t>
  </si>
  <si>
    <t>Alteración y uso indebido de la información almacenada en el Sistema de Información Ambiental-Forest, para ocultar, alterar o eliminar para beneficio privado.</t>
  </si>
  <si>
    <t>ZONA RIESGO MODERADA</t>
  </si>
  <si>
    <t>ZONA RIESGO BAJA</t>
  </si>
  <si>
    <t>REDUCIR EL RIESGO</t>
  </si>
  <si>
    <t>DIRECCION DE GESTION CORPORATIVA</t>
  </si>
  <si>
    <t>Los intervinientes en el proceso de contratación deben verificar constantemente que el objeto contractual se encuentre incluido en el Plan Anual de Adquisiciones, que corresponda a la modalidad de contratación y que tanto requisitos habilitantes y de evaluación sean coherentes con la modalidad y proporcionales a lo requerido, así como sean atendidas las observaciones de terceros interesados, pronunciandose sobre las mismas, la verificación de cada actor del proceso contractual se evidencia en los flujos de aprobación y comentarios que deje en el sistema SIPSE, herramienta de seguimiento a la contratación.</t>
  </si>
  <si>
    <t>GESTION AMBIENTAL Y DESARROLLO RURAL</t>
  </si>
  <si>
    <t>EVITAR EL RIESGO</t>
  </si>
  <si>
    <t>Uso indebido de información propia del proceso Gestión Ambiental y desarrollo Rural para beneficios particulares o a favor de un tercero.</t>
  </si>
  <si>
    <t>1. Cada líder de los procedimientos en acompañamiento de su enlace SIG, realizarán la verificación de los controles establecidos en los procedimientos para los documentos de mayor susceptibilidad de manipulación y mayor impacto en la gestión del proceso.
2. Capacitar al personal en el manejo de la información, la ejecución de los procedimientos y orientación frente al plan anticorrupción.</t>
  </si>
  <si>
    <t>PLANEACIÓN AMBIENTAL</t>
  </si>
  <si>
    <t>Ocultar o manipular la información en cualquier etapa de la formulación y/o ajuste y/o seguimiento de políticas públicas ambientales e instrumentos de planeación ambiental.</t>
  </si>
  <si>
    <t>OFICINA DE PARTICIPACION, EDUCACION Y LOCALIDADES</t>
  </si>
  <si>
    <t>% de ciudadanos con aumento de conocimiento frente al cuidado y protección de los bienes y servicios ambientales.</t>
  </si>
  <si>
    <t>GESTIÓN DOCUMENTAL</t>
  </si>
  <si>
    <t xml:space="preserve">Inventario documental y bases de datos.   -   Inducción al personal del puesto de trabajo (Registro de inducción).   
</t>
  </si>
  <si>
    <t>CONTROL Y MEJORA</t>
  </si>
  <si>
    <t xml:space="preserve">
Manipulación indebida de los informes de auditoria
</t>
  </si>
  <si>
    <t>GESTIÓN DISCIPLINARIA</t>
  </si>
  <si>
    <t>SUBSECRETARIA GENERAL Y DE CONTROL DISCIPLINARIO</t>
  </si>
  <si>
    <t>Violación de la reserva legal de los procesos
disciplinarios para obtener un beneficio ecocnomico o beneficio al disciplinado.</t>
  </si>
  <si>
    <t>Seguimiento mensual a la base de datos de los expedientes disciplinarios y levantamiento de actas</t>
  </si>
  <si>
    <t>GESTIÓN DE TALENTO HUMANO</t>
  </si>
  <si>
    <t xml:space="preserve">La DGC establece dentro de los procedimientos las disposiciones para el cumplimiento de los términos de tiempo de las legalizaciones y vinculación de personal. El profesional realiza aplicación de criterios de evaluación técnica sobre experiencia, experticia y prestigio para la selección del equipo directivo y demás funcionarios de libre nombramiento y remoción y provisionales. </t>
  </si>
  <si>
    <t>Revisar cumplimiento de los requisitos exigidos en el Manual de Funciones y Competencias Laborales.</t>
  </si>
  <si>
    <t>EVALUACIÓN, CONTROL Y SEGUIMIENTO</t>
  </si>
  <si>
    <t>DIRECCION DE CONTROL AMBIENTAL</t>
  </si>
  <si>
    <t>Actualizar el procedimiento 126PM04-PR82 Proceso Sancionatorio y los demás que se requieran del proceso ECyS.</t>
  </si>
  <si>
    <t>RIESGOS-SECRETARIA DISTRITAL DE AMBIENTE-2019</t>
  </si>
  <si>
    <t>PARTICIPACIÓN Y EDUCACIÓN AMBIENTAL</t>
  </si>
  <si>
    <t>Para la elaboración de los contratos vigencia 2019, el coordinador del Grupo de Procesos Judiciales solicitara al enlace de contractual - DLA, agregar una cláusula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</si>
  <si>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Para la elaboración de los contratos vigencia 2019, el coordinador del Grupo de Procesos Judiciales solicitara al enlace de contractual - DLA, agregar una cláusula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menduales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</si>
  <si>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 xml:space="preserve">Los profesionales de la Subdirección de Políticas y Planes Ambientales realizaran las verificaciones y validaciones de la información reportada por los diferentes actores, de acuerdo con la aplicación de los procedimientos para formulación y seguimiento de política pública conforme a la Guía para la formulación e implementación de políticas públicas del Distrito, con el fin de contar con información completa y coherente que permita la elaboración y aprobación del documento CONPES D.C. En caso de encontrar información inconsistente reportada por los actores se realiza comunicación oficial donde se solicitará la verificación de la información reportada.  
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
Cada vez que se requiera el equipo interdisciplinario de la SPPA emitirá el concepto de valoración para iniciar la formulación o ajuste de la Política o Instrumento de Planeación Ambiental, considerando la integración de la normatividad distrital, nacional e internacional y la jurisprudencia existente, así como la coherencia entre las acciones reportadas en los seguimientos frente a las metas establecidas en el plan de acción según las responsabilidades de cada entidad. Si se encuentra inconsistencia en la información se comunica mediante oficio al Comité Sectorial de Ambiente para que revise las observaciones y se pronuncie sobre ellas para dar o no continuidad con la formulación o ajuste de la política o del instrumento de planeación.
</t>
  </si>
  <si>
    <t>Instrumentos de planeación que permiten identificar desviaciones de la gestión con relación a lo programado en las políticas publicas o instrumentos de planeación ambiental.
Dar a conocer a las autoridades competentes sobre la conducta, presión o desviación presentada.</t>
  </si>
  <si>
    <t>El responsable del proceso y los coordinadores de los equipos dan  a sus equipos los lineamientos claros en caso de presentarse proselitismo político en alguna de las actividades programadas. Este lineamiento se dará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deberá cancelar la participación de la entidad aduciendo ante el solicitante, la imposibilidad de continuar con la acción de participación o educación ambiental, dado que se está desviando el objetivo de la actividad. Este control se aplicará cada vez que se presente la situación y se diligenciará memoria de reunión como registro de la acción.</t>
  </si>
  <si>
    <t>Posibilidad de utilizar los espacios de participación ciudadana y educación ambiental con fines políticos para favorecimiento de intereses particulares.</t>
  </si>
  <si>
    <t>Dar lineamiento al equipo de trabajo de la OPEL en caso de presentarse campañas electorales o proselitismo político dentro de las acciones de participación y educación ambiental.</t>
  </si>
  <si>
    <t>Cada vez que se requiere la consulta, préstamo o devolución de expedientes, el grupo de expedientes diligencia el formato “Solicitud de consulta, préstamo o devolución de expedientes” así como la actualización del módulo de expedientes del aplicativo FOREST con el propósito de dejar el registro trazable de las personas que han consultado cada expediente. Al momento de la devolución se realiza la verificación de la tipología documental del expediente y en caso de encontrarlo incompleto se devuelve al servidor público para que entregue completa la documentación, de lo cual se deja el registro correspondiente.</t>
  </si>
  <si>
    <t>Pérdida intencionada parcial o total, manipulación o alteración de los expedientes o de la información para favorecer a un tercero.</t>
  </si>
  <si>
    <t>Hacer caso omiso a daños o cambios en el componente ambiental que se derivan de lo encontrado en el desarrollo de operativos o visitas realizadas o elaborar informes o conceptos técnicos sin el rigor técnico necesario con el fin de obtener beneficios particulares o favorecer un tercero.</t>
  </si>
  <si>
    <t>Los profesionales de campo cada vez que realizan una visita técnica generan el acta de visita para registrar la información y evidenciar los posibles factores de deterioro ambiental, la cual es suscrita por quienes participaron en la diligencia. Las actas de visita se utilizan para la elaboración de los conceptos o informes técnicos los cuales son revisados por el  profesional técnico asignado para su posterior aprobación por parte del Subdirector y acogimiento jurídico permisivo, de seguimiento o inicio del proceso sancionatorio cuando se evidencie incumplimiento de la normativa ambiental. Si los registros no se encuentran conformes se devuelven a los profesionales que realizaron la visita o proyectaron las actuaciones admininistrativas para su corrección, lo cual queda registrado en Sistema de Informacion Ambiental Forest.</t>
  </si>
  <si>
    <t>METROLOGÍA, MONITOREO Y MODELACIÓN.</t>
  </si>
  <si>
    <t>Manipulación de los datos, muestras y análisis de fuentes fijas</t>
  </si>
  <si>
    <t>El Profesional  Técnico de Apoyo de fuentes fijas diligencia la "Carta Control Medición de emisiones atmosféricas en fuentes fijas" cada vez que se utiliza el equipo isocinético para realizar el análisis de tendencias empleando gráficos de control para los análisis. Si se detecta la existencia de puntos que exceden los límites de control se interrumpe el análisis hasta resolver el problema que puede incluir la calibración del equipo.
Cada vez que se realiza la actividad de control, el Profesional Técnico Responsable revisa los conceptos técnicos resultantes para verificar el cumplimiento de la norma de emisión. En caso de detectar incumplimientos de la norma, se da inicio al proceso sancionatorio correspondiente.
Cada vez que se utiliza el equipo isocinético, el Profesional Técnico de Apoyo de fuentes fijas codifica las muestras de manera que no involucren los datos del tercero para evitar conflicto de intereses o favorecimiento del tercero. Si se detecta que el tercero fue favorecido con información privilegiada se adelantan los trámites para interponer los procesos disciplinarios correspondientes.</t>
  </si>
  <si>
    <t xml:space="preserve">El oficial de seguridad de la información gestiona la adopción y apropiación de politicas especificas de gestión de seguridad de la información, conforme al plan de trabajo.
El administrador de backup ejecuta, maneja y verifica las copias de respaldo a los datos relevantes de la Secretaría Distrital de Ambiente, tanto de la base de datos como de las máquinas virtuales de los servidores, mediante la programación de tareas de respaldo en la Herramienta de Symantec, el respaldo de los datos y la clonación a la máquina virtual, según la periodicidad de acuerdo a su contenido, ya sea diario, semanal, mensual, semestral.
El oficial de seguridad gestiona los incidentes que afecten la operación de los servicios de tecnologías de la información- servicios TI y la seguridad de los activos de información de la Secretaría Distrital de Ambiente - SDA, conforme al registro de incidentes y requerimiento de seguridad de la información, reportadas a través de la Mesa de Servicios o 
El oficial de seguridad de la información implementa los lineamientos o controles del anexo A de la norma ISO27001 priorizados, conforme al plan de trabajo y  según criticidad e impacto para la entidad.
El oficial de seguridad realizar monitoreo permanente de posibles vulnerabilidad y fallas de red y en los  equipos móviles de la SDA , a través de herramientas tecnológicas (Tenable y Airwatch), monitoreo y verificación de elementos de información a través de la herramienta SandBox, con una periodicidad semanal.
ELIMINAR porque eliminar este control ya que esta incluido en la línea de abajo, monitoreo permanente de posibles vulnerabilidad y fallas de red, a través de herramientas tecnológicas (Tenable) 
</t>
  </si>
  <si>
    <t xml:space="preserve">El Coordinador del sistema de información en conjunto con el abogado de la DPSIA diseña, documenta en los estudios previos y documentos técnicos de soporte de las adquisiciones o actualizaciones de componentes de TI,  los acuerdos de confidencialidad, conforme al plan anual de adquisiciones del proyecto de TI y los lineamientos de seguridad de la información.
El grupo de infraestructura de TI mantiene la regla de cambio de contraseña automáticamente cada 30 días con el directorio activo de la entidad, a fin de que garantizar la autenticación del usuario que accesa al Sistema de información ambiental.
Contar con el log o historial de log o registro del sistema de información Forest, para verificar los eventos de trazabilidad de las actividades ejecutadas  y demás acciones realizadas por cada usuario, como lo son participación o consulta de procesos y proyección de documentos.
El Coordinador del Sistema de información forest verifica el estado de los procesos activos en el sistema, antes de dar el paz y salvo del servidor público, conforme al procedimiento PA08-PR05 de gestión contractual, así mismo se basa en el ultimo reporte de las actividades ejecutadas en el último mes por el usuario y verifica los procesos trasladados, a fin de determinar su cumplimiento de las tareas asignadas en el Forest y si estan cuentan con autorización de traslado por el jefe inmediato.
El grupo administrador de forest finaliza o desactiva un proceso creado en este sistema, con la verificación previa de un registro de solicitud en la mesa de servicios y una  evaluación de la justificación informada en el ticket, para determinar si procede o no el cierre del proceso.
</t>
  </si>
  <si>
    <t>Implementar paulatimante los controles del Anexo A de la Norma ISO27001 priorizados, de acuerdo con el grado de mandurez de la entidad, los lineamientos dados por el MINTIC y Alta Consejería para las TIC, para el Subsistema de Seguridad de la Información SGSI.</t>
  </si>
  <si>
    <t>Adelantar las investigaciones preliminares de manera preventiva relacionado con el uso indebido de la información, teniendo en cuenta las pruebas que se puedan presentar, entre ellas la trazabilidad de los sistemas de información.</t>
  </si>
  <si>
    <t>SERVICIO A LA CIUDADNÍA</t>
  </si>
  <si>
    <t>Manejo de informacion privilegiada para beneficio de un tercero</t>
  </si>
  <si>
    <t xml:space="preserve">El profesional de coordinacion del proceso de Servicio a la Ciudadanía y su profesional de apoyo a la coordinacion,  realiza seguimiento y control  diario mediante base de datos Excel en el formato Registro y Control de Atencion, en el que se regtistran todos los ciudadanos atendidos y el tramite que vino a realizar a la Sala de Servicio a la Ciudadanía,  con el fin de tener los regisatros de cada ciudadano atendido y la razón de su visita. </t>
  </si>
  <si>
    <t>D</t>
  </si>
  <si>
    <t>GESTIÓN TECNÓLOGICA</t>
  </si>
  <si>
    <t>GESTIÓN CONTRACTUAL</t>
  </si>
  <si>
    <t>SEGUIMIENTOS TRIMESTRAL Y MONITOREO LIDER PROCESO</t>
  </si>
  <si>
    <t>SEGUIMIENTOS TRIMESTRAL Y MONITOREO REPRESENTANTE ALTA DIRECCION</t>
  </si>
  <si>
    <t>SEGUIMIENTOS SEGUIMIENTO Y MONITOREO OFICINA CONTROL INTERNO</t>
  </si>
  <si>
    <t>1T</t>
  </si>
  <si>
    <t>2T</t>
  </si>
  <si>
    <t>3T</t>
  </si>
  <si>
    <t>4T</t>
  </si>
  <si>
    <t>DESCRIPCION DEL SEGUIMIENTO</t>
  </si>
  <si>
    <t>2 T</t>
  </si>
  <si>
    <t>1 T</t>
  </si>
  <si>
    <t>4 T</t>
  </si>
  <si>
    <t>X</t>
  </si>
  <si>
    <t>Los coordinadores del equipo de participación y educación ambiental dieron los lineamientos en caso de presentanrse proselitismo político en las actividades programadas. Este lineamiento fue dado en reuniones de equipo y el registro quedo en las memorias de reunión del 11/06/2019, 25/06/2019 y 26/06/2019</t>
  </si>
  <si>
    <t xml:space="preserve">Ver informe de Oficina de Control Interno con radicado No. 	2019IE213546publicado en la ruta ruta www.ambientebogota.gov.co botón "Plan Anticorrupción y de Atención al Ciudadano” carpeta “0. PAAC 2019” subcarpeta “2. Seguimientos” “Segundo Cuatrimestre”. </t>
  </si>
  <si>
    <r>
      <t xml:space="preserve">1. Frente al ajuste del Sistema de Seguimiento de las Políticas Públicas, se realzó una reunión con la SDP en la cual se socializo la Guía para el seguimiento y evaluación de Políticas Públicas Distritales. En este sentido la Secretaria Distrital de Ambiente, iniciará el seguimiento una vez se cuente con los planes de acción actualizados y aprobados por CONPES D.C. Dicho seguimiento será realizado a través de un Software elaborado por la SDP y el cual esta en fase de diseño y prueba. Sin embargo, se ha continuado con el seguimiento mediante la matriz ajustada por la SDA para 2019.
2. Durante el segundo semestre de la vigencia 2019, se adelantaron las revisiones al Acuerdo del Consejo Consultivo de Ambiente “Por el cual se adopta el Reglamento Interno del Consejo Consultivo de Ambiente”, al mismo tiempo se actualizo el ACUERDO No. 01 de 2019 de Mesa de Trabajo de Protección y Bienestar Animal del Consejo Consultivo de Ambiente, el cual no ha sido aprobado en la mesa. 
-Se adelantó la proyección de la modificación a la Resolución 120 de 2019 teniendo en cuenta que el Inventario Único Distrital de Instancias de Coordinación- IUDIC, se encuentra en constante actualización por cada uno de los sectores administrativos del Distrito Capital 
-Se realizó la publicación de la información con el área de sistemas en relación al Consejo Consultivo de Desarrollo rural, el comité sectorial de ambiente, el comité intersectorial de coordinación jurídica y la CISPAER 
-Mediante los radicados SDA-2019ER110373, SDA- 2019IE142646, se solicitó a las áreas internas de la SDA informar cuáles son las instancias de coordinación que los han convocado durante la vigencia 2019; anexando las actas de sesión y en caso de haberse generado compromisos por parte de la SDA, favor adjuntar la evidencia. 
-Se realizó el seguimiento a las instancias donde partica la SDA, evidenciandose que de las 58 instancias en las que participa la SDA solo 8 instancias han publicado la información, situación que conlleva a no poder definir cuál ha sido la gestión de la SDA en dichas instancias.
-En el marco del artículo 118 del Acuerdo 645 de 2016, la Secretaría Distrital de Ambiente proyecto el Decreto que fue sancionado por el Alcalde Mayor el pasado 20 de junio mediante el Decreto Distrital 365 de 2019 “Por medio del cual se racionalizan y se actualizan las instancias de coordinación del sector Ambiente”.
Evidencias:
1.	Acuerdo del Consejo Consultivo de Ambiente, y ACUERDO No. 01 de 2019 de Mesa de Trabajo de Protección y Bienestar Animal del CCA.
2.	Modificación a la Resolución 120 de 2019. 
3.	Se realizó la publicación de la información con el área de sistemas.  
4.	Radicados SDA-2019ER110373, SDA- 2019IE142646. 
5.	Seguimiento a las instancias donde partica la SDA.
6.	Decreto Distrital 365 de 2019.
3. Para el segundo semestre no se elaboró concepto de valoración para iniciar la formulación o ajuste de la Política o Instrumento de Planeación Ambiental, en cuanto se encuentra en proceso la actualización de los Planes de Acción de las Políticas Publicas Ambientales. Con el fin de que sean aprobados por parte de CONPES D.C.
RIESGO RESIDUAL
A realizar el seguimiento en la implementación de las Políticas e instrumentos de Planeación Ambiental, permite que se puedan identificar desviaciones que se logren presentar en relación con lo programado o concertado con las entidades y dependencias responsables de la Implementación, Desde la SPPA se generan alertas tempranas o solicitudes de ajustes, con el fin de que puedan corregirse o tomar medidas, buscando se cumpla con lo establecido en los Planes de Acción y metas programadas.
</t>
    </r>
    <r>
      <rPr>
        <b/>
        <sz val="8"/>
        <rFont val="Arial"/>
        <family val="2"/>
      </rPr>
      <t>Para este esté trimestre no se materializó el riesgo “Ocultar o manipular la información en cualquier etapa de la formulación y/o ajuste y/o seguimiento de políticas públicas ambientales e instrumentos de planeación ambiental”.
Fuente de evidencias se encuentran en el equipo de la Subdirección de Políticas y Planes Ambientales, IP 192.168.176.114: D:\Disco D\SPPA EDWIN\2019\SIG\Riesgos SPPA\2do Seguimiento - 2019</t>
    </r>
  </si>
  <si>
    <t>El riesgo no se materializó durante el primer trimestre, periodo evaluado, se verificaron los siguientes documentos
*Procedimiento aprobación 2019IE73167, Formulación o ajustes de Políticas o Instrumentos de planeación ambiental
*Resolución 120 de 2019
*Matriz de seguimiento de la entidad en las instancias
*Plan acción y matriz de seguimiento a la implementación de políticas ambientales
*Oficios de remisión 2019EE31810_secreHabitat, 2019EE36459_secreGobierno y 2019EE36465_secreGeneral
Control No1: El control no debe quedar como un propósito sino como un mecanismo que opera todo el tiempo. Adicionalmente, se debe incorporar los siguientes atributos para que se configure como un control a un riesgo, como lo son: Frecuencia o periodicidad, como se lleva a cabo el control o cuál sería esa fuente de información  utilizada para su operación, qué sucede si se detectan desviaciones, especificar el responsable de su aplicación (autoridad y segregación de funciones). Se recomienda ajustarlo para que incluya todos los atributos y  se configure como un control a un riesgo.
Control No2: El control no debe quedar como una acción a ejecutar sino como un mecanismo que opera todo el tiempo. Adicionalmente, se debe incorporar los siguientes atributos para que se configure como un control a un riesgo, como lo son: Frecuencia o periodicidad, qué sucede si se detectan desviaciones, especificar el responsable de su aplicación (autoridad y segregación de funciones). Se recomienda ajustarlo para que incluya todos los atributos y  se configure como un control a un riesgo.
Control No3: El control no debe quedar como una acción a ejecutar sino como un mecanismo que opera todo el tiempo. Adicionalmente, se debe incorporar los siguientes atributos para que se configure como un control a un riesgo, como lo son: Frecuencia o periodicidad, qué sucede si se detectan desviaciones, especificar el responsable de su aplicación (autoridad y segregación de funciones). Se recomienda ajustarlo para que incluya todos los atributos y  se configure como un control a un riesgo.</t>
  </si>
  <si>
    <t>x</t>
  </si>
  <si>
    <t>Seguimiento junio: La Dirección  de Control Ambiental ha verificado que los controles  establecidos son efectivos para el manejo del préstamo de los expedientes  llevando los registros físicos de los formatos  126PM04-PR53-F-2 Solicitud prestamo de expedientes y 126PM04-PR53-F-3 Devolucion de expedientes, así como, el registro en el aplicativo Forest., en donde queda la trazabilidad de la custodia de los expedientes.
En relación con la acción de tratamiento de riesgo, el procedimiento actualmente denominado 126PM04-PR53 “Administración de Expedientes” de acuerdo a lo lineamientos de archivo, se adoptará como manual “Administración, custodia y préstamo de Expedientes” asociado al procedimiento PA06-PR18 “Organización documental”, se remitió al profesional SIG de la Dirección de Gestión Corporativa para su revisión y adopción.</t>
  </si>
  <si>
    <t xml:space="preserve">Se realiza la revisión del mapa de riesgos de la última versión del  proceso , se verifican los seguimientos realizados por parte del proceso en el desarrollo de la primera línea de defensa. No se evidencian desviaciones frente a los controles y acciones planteadas.
Se verifican los riesgos de corrupción identificados.
Se le solicita al enlace que deben ser enviados los seguimientos de manera trimestral, una vez se realice la reunión en actuación de la segunda línea de defensa por parte del grupo SIG.
Se realiza la revisión y Documentación en el aplicativo Isolución del contexto estratégico del proceso de Evaluación, Control y Mejora. </t>
  </si>
  <si>
    <t>Seguimiento junio: La Dirección  de Control Ambiental ha verificado que los controles  establecidos son efectivos para la generación de las actuaciones técnicas y los registros asociados se vienen diligenciando de manera adecuada, así como el registro en el aplicativo Forest que evidencia la trazabilidad de las actuaciones.</t>
  </si>
  <si>
    <t>Conforme al procedimiento 126PA01-PR16 selección de nombramiento ordinario y 126PA01-PR17 selección de nombramiento provisional   se diligencia el formato de cumplimiento de requisitos el cual va firmado por la persona que lo elaboro y el certificado de cumplimiento de requisitos el cual va firmado por el (a) Director de Gestión Corporativa. Se adjunta lista de nombramientos durante el semestre</t>
  </si>
  <si>
    <t>Se realiza seguimiento al riesgo y control, donde se evidencia cumplimiento a los lineamientos establecidos en la guía del DAFP. El riesgo no  se materializa, se evidencia cumplimiento a las acciones estabelcidas.</t>
  </si>
  <si>
    <t>Incumplimiento de  requisitos y competencias  establecidos para  la vinculación de personal</t>
  </si>
  <si>
    <t>No se ha materializado el riesgo. Se han ejecutado los controles conforme a lo estipulado: del número de controles para la vigencia 2019 en la implementación del Anexo A de la NTC-ISO 27001:2013 se avanzó en 7 controles:
1. Controles A.8.2.1 y A.8.2.3 Gestión de activos - clasificación y manejo de Información Ley 1581, ley 1712, se está llevando a cabo la Actualización de los activos de información y la revisión de los riesgos de seguridad de la información. 
2. Control A.9.1.1 Control de Acceso. Luego de evidenciar que el antivirus existente en la SDA no cumple con lo últimos estándares de seguridad de la información y con las nuevas tecnologías de Inteligencia Artificial y Machine Learning. Se inicia el proceso Adquisición de una nueva herramienta de Antivirus orientada a Comportamientos, inteligencia artificial y EDR.
3. Control A.12.6 Control Gestión de Vulnerabilidades. Se inicia el proceso de Contratar La Actualización, Soporte Y Configuración De La Solución Security Center Continuos View SCCV – TENABLE, se desarrolla el estudio previo de la necesidad requerida para la contratación y su respectiva ficha técnica. Con este control se busca detectar y analizar vulnerabilidades a los activos críticos (Red, Gateway , Sistemas Operativos, Servidores Web, Aplicaciones, Bases de Datos, Dispositivos de comunicación), con el objeto de diagnosticar y evaluar el nivel de seguridad de la plataforma de la entidad; determinar el cumplimiento de las políticas de seguridad de los administradores de sistemas, usuarios, funcionalidades de la infraestructura, dispositivos de seguridad implementados en la entidad, entre otros.
4. Control A13.1 Gestión de la seguridad de las redes. Gestión, administración y monitoreo de la herramienta SANDBOX Durante el primer semestre del 2019 detectando y encapsulando varios Malwares con nivel Alto de ataque y propagación. 
5. Control A13.1.2 Gestión de la seguridad de Servicios de Red. De acuerdo al alertamiento de la herramienta Q-Radar se gestiona el Delito 580,570,573,442, 550, 298 generando bloqueos en Firewall.
6. Control A.12.2 Control contra Código Malicioso. En búsqueda de nuevas estrategias de Innovación en seguridad de la información se realiza un DEMO de la herramienta de software DarkTrace el cual utiliza tecnología de última generación basada en inteligencia artificial IA autónoma por comportamientos de sistema inmune del ser humano permitiendo detectar comportamientos anormales dentro de la SDA – se hacen pruebas de contagio y reconocimiento.
7.  Control A.17.1 Continuidad de Negocio. De acuerdo a la necesidad de tener continuidad de negocio a nivel de aplicaciones se inicia la implementación y estructuración de estudios Previos del Security Automation and Orchestration SOAR
Ruta de acceso a la evidencia en el equipo AIDPSIA ruta AB4651.SDA.LOCAL/MSPI</t>
  </si>
  <si>
    <t xml:space="preserve">No se evidencia materialización del riesgo. 
El control identificado no cumple con las características específicas de un control teniendo en cuenta que  no tienen periodicidad para su cumplimento, incumpliendo ino de los atributos de la guia del DAFP. 
nuevamente se hace la recomendacion que los controles deben simplificarcen. 
</t>
  </si>
  <si>
    <t>No se ha materializado el riesgo. Se han ejecutado los controles conforme a lo estipulado: El proceso presenta procesos precontractuales que ha realizado en TI, para lo cual ha  diseñado los estudios previos y documentos técnicos de soporte aplicando validaciones tanto técnicas, como juridicas y legales, además de las caracteristicas de seguridad de la información como acuerdos de confidencialidad, requisitos técnicos minimos, en procesos contractuales por ejemplo de ARCGIS, firma digital, Microsoft Project, ORACLE.
Respecto al control del riesgo residual no se ha requerido adelantar las investigaciones preliminares de manera preventiva relacionado con el uso indebido de la información, teniendo en cuenta las pruebas que se puedan presentar, entre ellas la trazabilidad de los sistemas de información. Sin embargo, con motivo de proceso de investigación disciplinaria realizada por la Subsecretaria General y de Control Disciplinaria a una funcionaria de la entidad referido a la utilización del Sistema FOREST en la entidad, desde la DPSIA conforme a sus competencias dio respuesta a las inquietudes e interrogantes solicitadas por el SERAMBIENTE mediante Derechos de Petición  de radicado 2019ER23218 del 29 de enero de 2019 y respondido con 2019IE40704 del 18 de febrero de 2019. La solicitud de radicado 2019ER75550 del 3 de abril de 2019., y respondido con radicado 2019EE89819 del 25 de abril de 2019.</t>
  </si>
  <si>
    <t>No se evidencia materialización del riesgo, ya que no existen procesos disciplinarios contra las partes interesadas sobre el uso indebido de la informacion alojada en la herramoienta FOREST, la cual es propiedad de la entidad (SDA).</t>
  </si>
  <si>
    <t>Se incluyó dentro de los contratos de prestación de servicio de los apoderados judiciales la obligación contractual "Manifestar a la supervisora del contrato cualquier conflicto de intereses, existente o sobreviniente, en el que se encuentre incurso en relación con los procesos judiciales y extrajudiciales de toda índole, asignados a su cargo"
El coordinador de defensa judicial y la Directora Legal Ambiental realizaron verificación del informe (cuenta de cobro) del  cumplimiento de la obligación contractual "Manifestar a la supervisora del contrato cualquier conflicto de intereses, existente o sobreviniente, en el que se encuentre incurso en relación con los procesos judiciales y extrajudiciales de toda índole, asignados a su cargo"</t>
  </si>
  <si>
    <t xml:space="preserve">Al revisar el control del riego se recomienda ajustar bajo los linemientos de la guía metodologica del DAFP, cumpliendo los criterios del responsable de la ejecución, periodicidad, ademas se evidencia que lo controles estan plantedos como un serie de actividades.  
Se recomienda reportar oportunamente la infomación del periodo correspondiente.
</t>
  </si>
  <si>
    <t xml:space="preserve">No se materializo el Riesgo en el periodo de abril a junio, por cuanto cada uno de ellos son  procesos susceptibles de ser llevados a comité, se presentaron ante este y  allí se recomendó continuar con la contratación de los mismos,  actas de comité 2, 12 de abril, 16 de mayo, 7, 21 de junio. </t>
  </si>
  <si>
    <t xml:space="preserve">Se verificó la RESOLUCIÓN No. 01504, de 26 de junio de 2019, por  medio de la cual se justifica una Contratación Directa,  con el CANAL CAPITAL, donde indica que el proceso fue llevado al comité de contratación No. 5 de 7/06/2019.
Se verificó la RESOLUCIÓN No. 01486, de 25 de junio de 2019, por  medio de la cual se justifica una Contratación Directa,  con la ETB, donde indica que el proceso fue llevado al comité de contratación No. 5 de 7/06/2019.
Formular el Contexto Extratégico del proceso  ya que no se ncuentra cargado en Isolución
</t>
  </si>
  <si>
    <t xml:space="preserve">Durante el primer trimestre de 2019, se realizo reunion con los contratistas y/o funcionarios del grupo de Servicio a la Ciudadanía y se realizo sensibilizacion sobre la importancia de la provacidad de la informacion </t>
  </si>
  <si>
    <t>Durante el segundo trimestre de 2019, se realizaron capacitaciones de cualificacion Sena en la norma 210601020 "Atender clientes de acuerdo a servicio y normativa" a los servidores del grupo Servicio a la Ciudadania, entre los temas de la cualificacion se sensibilizo a los servidores en la importancia de la privacidad y confidencialidad de la informacion. Asi mismo durante el segundo trimestre se ha dado cumplimiento con la Autoevaluacion (control y seguimiento) de la primera linea de defensa del proceso Servicio a la Ciudadania en la que se realiza en seguimiento de la gestion realizada y al mismo tiempo se realiza una retroalimentacion en los temas que sean requeridos, tambien se enfatiza en la importancia del cumplimiento de nuestros procedimientos y sus lineamientos asi como el cumplimiento de la Politica Publica Distrital de Servicio a a Ciudadania</t>
  </si>
  <si>
    <t>Seguimiento junio: Mediante radicado 2019IE96093 del 2019-05-02 se remitió los riesgos del proceso Metrología Monitoreo y Modelación.
La Subdirección de Calidad del Aire, Auditiva y Visual ha verificado que los controles  establecidos son efectivos para la manipulación de los datos, muestras y análisis de fuentes fijas  llevando los registros físicos de los formatos   "Especificaciones Técnicas: Marco Normativo/Equipos-Patrones/Insumos-Consumibles-Material De Referencia" , así mismo, se  realizó el seguimiento a esta actividad en el comité técnico de calidad dejando registro en actas de reunión.
El equipo isocinético no fue utilizado en el primer semestre  razón por la cual no se diligenció la  "Carta Control Medición de emisiones atmosféricas en fuentes fijas" no se realizó el análisis de muestras ni se generaron conceptos técnicos asociados   al uso del equipo, lo anterior, debido a que se encontraba en espera a la firmeza de la Resolución de Acreditación por parte del IDEAM.
En relación con la acción de tratamiento de riesgo,  se  realizó una capacitación semestral sobre los procedimientos de Aseguramiento de Calidad de los Resultados emitidos por el Laboratorio Ambiental SDA y Muestreo de contaminantes en fuentes fijas de emisión</t>
  </si>
  <si>
    <t>Se realiza la revisión del mapa de riesgos de la última versión de los procesos en mención, se verifican los seguimientos realizados por parte del proceso en el desarrollo de la primera línea de defensa. No se evidencian desviaciones frente a los controles y acciones planteadas.
Está pendiente el cargue del contexto estratégico del proceso de Metrología, se indica que este debe estar cargado y documentado en el aplicativo Isolución a más tardar a finales del mes de julio.</t>
  </si>
  <si>
    <t>Se realizó el conteo mensual a los expedientes, para constatar que no existan faltantes dentro de los mismos; esto se realiza mediante reuniones que se encuentran registradas en actas de reunión interna conformado por los integrantes del Grupo de Disciplinarios en cabeza del Subsecretario General y de Control Disciplinario.</t>
  </si>
  <si>
    <t>Se realiza revisión a los ajustes y observaciones dejadas en el primer seguimiento.
Se evidencia la actualización de los controles y las acciones asocidas a los riegos.
No se evidencia posible materialización de estos.</t>
  </si>
  <si>
    <r>
      <t xml:space="preserve">
</t>
    </r>
    <r>
      <rPr>
        <b/>
        <sz val="11"/>
        <rFont val="Arial"/>
        <family val="2"/>
      </rPr>
      <t>Segundo Trimestre: Abril - Junio 2019</t>
    </r>
    <r>
      <rPr>
        <sz val="11"/>
        <rFont val="Arial"/>
        <family val="2"/>
      </rPr>
      <t xml:space="preserve">
Las auditorias de Direccionamiento Estratégico, Evaluación Control y Seguimiento y Gestión Disciplinaria cuentan con su respectivo Plan Específico de Auditoría en cumplimiento del Procedimiento de Auditorías Internas PC01-PR01. Dentro del Plan Anual de Auditorias se documentado las actividades, responsables y fechas de cumplimiento cuyo estado se reportó mensualmente y se presentó en las reuniones de autocontrol No. 4, 5 y 6 de 2019. Todos los informes preliminares de auditoria quedaron registrados en el Sistema de Información Ambiental Forest para la revisión y objeciones de los procesos auditados y así como los informes de auditorías ya concluidas. No se han presentado situaciones de materialización del riesgo.  Evidencias: Radicados 2019IE119574,  2019IE94613, 2019IE120212; planes específicos de auditoría, módulo de auditoría del aplicativo ISOLUCION, Plan Anual de Auditoría y TRD 110-2.2.4 y 110-7-7.2. Dado que al período las auditorias internas se encuentran en ejecución, para el siguiente período se reportará el estado de la acción complementaria.</t>
    </r>
  </si>
  <si>
    <t>Se realizó seguimiento a cada uno de los riesgos, verificando la eficacia de los controles establecidos para cada uno de estos, donde se evidencia que se han realizado las acciones establecidas, lo que conlleva a que no se presente una posible materialización de estos afectando el objetivo del proceso.
Se continuara realizando los monitoreos recpectivos.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</si>
</sst>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2"/>
      <color rgb="FF27285D"/>
      <name val="Tahoma"/>
      <family val="2"/>
    </font>
    <font>
      <b/>
      <sz val="9"/>
      <name val="Tahoma"/>
      <family val="2"/>
    </font>
    <font>
      <b/>
      <sz val="12"/>
      <name val="Arial"/>
      <family val="2"/>
    </font>
    <font>
      <sz val="11"/>
      <color theme="0"/>
      <name val="Arial"/>
      <family val="2"/>
    </font>
    <font>
      <b/>
      <sz val="11"/>
      <name val="Arial"/>
      <family val="2"/>
    </font>
    <font>
      <sz val="10"/>
      <color theme="0"/>
      <name val="Arial"/>
      <family val="2"/>
    </font>
    <font>
      <sz val="10"/>
      <color theme="3" tint="-0.499984740745262"/>
      <name val="Arial"/>
      <family val="2"/>
    </font>
    <font>
      <b/>
      <sz val="12"/>
      <color theme="3" tint="-0.499984740745262"/>
      <name val="Arial"/>
      <family val="2"/>
    </font>
    <font>
      <sz val="12"/>
      <color theme="3" tint="-0.499984740745262"/>
      <name val="Arial"/>
      <family val="2"/>
    </font>
    <font>
      <sz val="12"/>
      <color theme="0"/>
      <name val="Arial"/>
      <family val="2"/>
    </font>
    <font>
      <b/>
      <sz val="12"/>
      <color theme="0"/>
      <name val="Arial"/>
      <family val="2"/>
    </font>
    <font>
      <b/>
      <sz val="11"/>
      <color theme="0"/>
      <name val="Arial"/>
      <family val="2"/>
    </font>
    <font>
      <b/>
      <sz val="9"/>
      <color indexed="81"/>
      <name val="Tahoma"/>
      <family val="2"/>
    </font>
    <font>
      <sz val="9"/>
      <color indexed="81"/>
      <name val="Tahoma"/>
      <family val="2"/>
    </font>
    <font>
      <sz val="11"/>
      <color indexed="81"/>
      <name val="Tahoma"/>
      <family val="2"/>
    </font>
    <font>
      <sz val="11"/>
      <name val="Tahoma"/>
      <family val="2"/>
    </font>
    <font>
      <b/>
      <sz val="11"/>
      <name val="Tahoma"/>
      <family val="2"/>
    </font>
    <font>
      <sz val="8"/>
      <name val="Arial"/>
      <family val="2"/>
    </font>
    <font>
      <b/>
      <sz val="10"/>
      <name val="Arial"/>
      <family val="2"/>
    </font>
    <font>
      <sz val="10"/>
      <name val="Arial"/>
      <family val="2"/>
    </font>
    <font>
      <sz val="11"/>
      <name val="Arial"/>
      <family val="2"/>
    </font>
    <font>
      <sz val="8"/>
      <name val="Tahoma"/>
      <family val="2"/>
    </font>
    <font>
      <sz val="10"/>
      <name val="Arial"/>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b/>
      <sz val="8"/>
      <name val="Arial"/>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4"/>
      <name val="Arial"/>
      <family val="2"/>
    </font>
    <font>
      <b/>
      <sz val="12"/>
      <name val="Tahoma"/>
      <family val="2"/>
    </font>
    <font>
      <sz val="10"/>
      <name val="Tahoma"/>
      <family val="2"/>
    </font>
  </fonts>
  <fills count="31">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indexed="22"/>
        <bgColor indexed="64"/>
      </patternFill>
    </fill>
    <fill>
      <patternFill patternType="solid">
        <fgColor theme="8" tint="0.59999389629810485"/>
        <bgColor indexed="64"/>
      </patternFill>
    </fill>
    <fill>
      <patternFill patternType="solid">
        <fgColor theme="0"/>
        <bgColor indexed="64"/>
      </patternFill>
    </fill>
    <fill>
      <patternFill patternType="solid">
        <fgColor theme="9"/>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6">
    <xf numFmtId="0" fontId="0" fillId="0" borderId="0"/>
    <xf numFmtId="0" fontId="23" fillId="0" borderId="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2"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5" fillId="19"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6" fillId="11" borderId="0" applyNumberFormat="0" applyBorder="0" applyAlignment="0" applyProtection="0"/>
    <xf numFmtId="0" fontId="27" fillId="23" borderId="22" applyNumberFormat="0" applyAlignment="0" applyProtection="0"/>
    <xf numFmtId="0" fontId="28" fillId="24" borderId="23" applyNumberFormat="0" applyAlignment="0" applyProtection="0"/>
    <xf numFmtId="0" fontId="30" fillId="0" borderId="24" applyNumberFormat="0" applyFill="0" applyAlignment="0" applyProtection="0"/>
    <xf numFmtId="0" fontId="31" fillId="0" borderId="0" applyNumberFormat="0" applyFill="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8" borderId="0" applyNumberFormat="0" applyBorder="0" applyAlignment="0" applyProtection="0"/>
    <xf numFmtId="0" fontId="32" fillId="14" borderId="22" applyNumberFormat="0" applyAlignment="0" applyProtection="0"/>
    <xf numFmtId="0" fontId="33" fillId="10" borderId="0" applyNumberFormat="0" applyBorder="0" applyAlignment="0" applyProtection="0"/>
    <xf numFmtId="0" fontId="34" fillId="29" borderId="0" applyNumberFormat="0" applyBorder="0" applyAlignment="0" applyProtection="0"/>
    <xf numFmtId="0" fontId="20" fillId="0" borderId="0"/>
    <xf numFmtId="0" fontId="20" fillId="0" borderId="0"/>
    <xf numFmtId="0" fontId="20" fillId="30" borderId="25" applyNumberFormat="0" applyFont="0" applyAlignment="0" applyProtection="0"/>
    <xf numFmtId="9" fontId="20" fillId="0" borderId="0" applyFont="0" applyFill="0" applyBorder="0" applyAlignment="0" applyProtection="0"/>
    <xf numFmtId="0" fontId="35" fillId="23" borderId="26"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27" applyNumberFormat="0" applyFill="0" applyAlignment="0" applyProtection="0"/>
    <xf numFmtId="0" fontId="40" fillId="0" borderId="28" applyNumberFormat="0" applyFill="0" applyAlignment="0" applyProtection="0"/>
    <xf numFmtId="0" fontId="31" fillId="0" borderId="29" applyNumberFormat="0" applyFill="0" applyAlignment="0" applyProtection="0"/>
    <xf numFmtId="0" fontId="41" fillId="0" borderId="30" applyNumberFormat="0" applyFill="0" applyAlignment="0" applyProtection="0"/>
  </cellStyleXfs>
  <cellXfs count="125">
    <xf numFmtId="0" fontId="0" fillId="0" borderId="0" xfId="0"/>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7" xfId="0" applyFont="1" applyFill="1" applyBorder="1" applyAlignment="1">
      <alignment vertical="center" wrapText="1"/>
    </xf>
    <xf numFmtId="0" fontId="4" fillId="3" borderId="6" xfId="0" applyFont="1" applyFill="1" applyBorder="1" applyAlignment="1">
      <alignment horizontal="center" vertical="center"/>
    </xf>
    <xf numFmtId="0" fontId="5" fillId="0" borderId="6" xfId="0" applyFont="1" applyFill="1" applyBorder="1" applyAlignment="1" applyProtection="1">
      <alignment horizontal="center" vertical="center" wrapText="1"/>
    </xf>
    <xf numFmtId="0" fontId="6" fillId="3" borderId="6" xfId="0" applyFont="1" applyFill="1" applyBorder="1" applyAlignment="1">
      <alignment horizontal="justify" vertical="center"/>
    </xf>
    <xf numFmtId="0" fontId="6" fillId="3" borderId="6" xfId="0" applyFont="1" applyFill="1" applyBorder="1" applyAlignment="1" applyProtection="1">
      <alignment horizontal="center" vertical="center"/>
      <protection locked="0"/>
    </xf>
    <xf numFmtId="0" fontId="6" fillId="3" borderId="6" xfId="0" applyFont="1" applyFill="1" applyBorder="1" applyAlignment="1">
      <alignment horizontal="center" vertical="center"/>
    </xf>
    <xf numFmtId="0" fontId="4" fillId="3" borderId="13" xfId="0" applyFont="1" applyFill="1" applyBorder="1" applyAlignment="1" applyProtection="1">
      <alignment vertical="center" wrapText="1"/>
      <protection locked="0"/>
    </xf>
    <xf numFmtId="0" fontId="4" fillId="3"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0" borderId="17" xfId="0" applyFont="1" applyFill="1" applyBorder="1" applyAlignment="1" applyProtection="1">
      <alignment horizontal="center" vertical="center" wrapText="1"/>
    </xf>
    <xf numFmtId="0" fontId="7" fillId="0" borderId="0" xfId="0" applyFont="1"/>
    <xf numFmtId="0" fontId="9" fillId="0" borderId="0" xfId="0" applyFont="1"/>
    <xf numFmtId="0" fontId="10" fillId="0" borderId="0" xfId="0" applyFont="1"/>
    <xf numFmtId="0" fontId="6" fillId="3" borderId="20" xfId="0" applyFont="1" applyFill="1" applyBorder="1" applyAlignment="1">
      <alignment horizontal="center" vertical="center" wrapText="1"/>
    </xf>
    <xf numFmtId="0" fontId="10" fillId="0" borderId="6" xfId="0" applyFont="1" applyBorder="1"/>
    <xf numFmtId="0" fontId="12" fillId="3" borderId="7" xfId="0" applyFont="1" applyFill="1" applyBorder="1" applyAlignment="1" applyProtection="1">
      <alignment vertical="center" wrapText="1"/>
    </xf>
    <xf numFmtId="0" fontId="9" fillId="0" borderId="6" xfId="0" applyFont="1" applyBorder="1"/>
    <xf numFmtId="49" fontId="0" fillId="7" borderId="6" xfId="0" applyNumberFormat="1" applyFill="1" applyBorder="1" applyAlignment="1" applyProtection="1">
      <alignment horizontal="center" vertical="center"/>
    </xf>
    <xf numFmtId="49" fontId="0" fillId="7" borderId="6" xfId="0" applyNumberFormat="1" applyFill="1" applyBorder="1" applyAlignment="1" applyProtection="1">
      <alignment horizontal="center" vertical="center" wrapText="1"/>
    </xf>
    <xf numFmtId="0" fontId="0" fillId="0" borderId="0" xfId="0" applyAlignment="1">
      <alignment horizontal="left"/>
    </xf>
    <xf numFmtId="0" fontId="3" fillId="5" borderId="6" xfId="0" applyFont="1" applyFill="1" applyBorder="1" applyAlignment="1">
      <alignment horizontal="left" vertical="center" wrapText="1"/>
    </xf>
    <xf numFmtId="0" fontId="3" fillId="5" borderId="6" xfId="0" applyFont="1" applyFill="1" applyBorder="1" applyAlignment="1">
      <alignment horizontal="left" wrapText="1"/>
    </xf>
    <xf numFmtId="0" fontId="8" fillId="5" borderId="6" xfId="0" applyFont="1" applyFill="1" applyBorder="1" applyAlignment="1">
      <alignment horizontal="left" vertical="center" wrapText="1"/>
    </xf>
    <xf numFmtId="0" fontId="0" fillId="0" borderId="0" xfId="0" applyAlignment="1">
      <alignment horizontal="center"/>
    </xf>
    <xf numFmtId="0" fontId="6" fillId="3" borderId="6" xfId="0" applyFont="1" applyFill="1" applyBorder="1" applyAlignment="1">
      <alignment horizontal="justify" vertical="top" wrapText="1"/>
    </xf>
    <xf numFmtId="0" fontId="6" fillId="3" borderId="6" xfId="0" applyFont="1" applyFill="1" applyBorder="1" applyAlignment="1">
      <alignment horizontal="justify" vertical="center" wrapText="1"/>
    </xf>
    <xf numFmtId="0" fontId="4" fillId="3" borderId="7"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6" xfId="0" applyFont="1" applyFill="1" applyBorder="1" applyAlignment="1">
      <alignment horizontal="left" vertical="center" wrapText="1"/>
    </xf>
    <xf numFmtId="0" fontId="6" fillId="3" borderId="0" xfId="0" applyFont="1" applyFill="1" applyBorder="1" applyAlignment="1">
      <alignment horizontal="center" vertical="center"/>
    </xf>
    <xf numFmtId="0" fontId="3" fillId="6" borderId="18" xfId="0" applyFont="1" applyFill="1" applyBorder="1" applyAlignment="1">
      <alignment horizontal="left" vertical="center" wrapText="1"/>
    </xf>
    <xf numFmtId="0" fontId="4" fillId="6" borderId="0" xfId="0" applyFont="1" applyFill="1" applyBorder="1" applyAlignment="1">
      <alignment horizontal="center" vertical="center" wrapText="1"/>
    </xf>
    <xf numFmtId="0" fontId="4" fillId="6" borderId="0" xfId="0" applyFont="1" applyFill="1" applyBorder="1" applyAlignment="1">
      <alignment vertical="center" wrapText="1"/>
    </xf>
    <xf numFmtId="0" fontId="5" fillId="6" borderId="0" xfId="0" applyFont="1" applyFill="1" applyBorder="1" applyAlignment="1" applyProtection="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49" fontId="0" fillId="6" borderId="0" xfId="0" applyNumberFormat="1" applyFill="1" applyBorder="1" applyAlignment="1" applyProtection="1">
      <alignment horizontal="center" vertical="center" wrapText="1"/>
    </xf>
    <xf numFmtId="0" fontId="17" fillId="4" borderId="6"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20" fillId="0" borderId="0" xfId="0" applyFont="1" applyBorder="1" applyAlignment="1">
      <alignment vertical="center"/>
    </xf>
    <xf numFmtId="0" fontId="20" fillId="0" borderId="4" xfId="0" applyFont="1" applyBorder="1" applyAlignment="1">
      <alignment vertical="center"/>
    </xf>
    <xf numFmtId="0" fontId="21" fillId="0" borderId="0" xfId="0" applyFont="1" applyBorder="1" applyAlignment="1">
      <alignment vertical="center"/>
    </xf>
    <xf numFmtId="49" fontId="16" fillId="8" borderId="6" xfId="0" applyNumberFormat="1" applyFont="1" applyFill="1" applyBorder="1" applyAlignment="1" applyProtection="1">
      <alignment vertical="center" textRotation="90" wrapText="1"/>
      <protection locked="0"/>
    </xf>
    <xf numFmtId="49" fontId="21" fillId="8" borderId="6" xfId="0" applyNumberFormat="1" applyFont="1" applyFill="1" applyBorder="1" applyAlignment="1" applyProtection="1">
      <alignment horizontal="center" vertical="center" wrapText="1"/>
      <protection locked="0"/>
    </xf>
    <xf numFmtId="49" fontId="16" fillId="8" borderId="6" xfId="0" applyNumberFormat="1" applyFont="1" applyFill="1" applyBorder="1" applyAlignment="1" applyProtection="1">
      <alignment vertical="center" wrapText="1"/>
      <protection locked="0"/>
    </xf>
    <xf numFmtId="49" fontId="16" fillId="8" borderId="6" xfId="0" applyNumberFormat="1" applyFont="1" applyFill="1" applyBorder="1" applyAlignment="1" applyProtection="1">
      <alignment horizontal="center" vertical="center" wrapText="1"/>
      <protection locked="0"/>
    </xf>
    <xf numFmtId="49" fontId="22" fillId="8" borderId="6" xfId="1" applyNumberFormat="1" applyFont="1" applyFill="1" applyBorder="1" applyAlignment="1" applyProtection="1">
      <alignment vertical="center" textRotation="90" wrapText="1"/>
      <protection locked="0"/>
    </xf>
    <xf numFmtId="49" fontId="18" fillId="8" borderId="6" xfId="1" applyNumberFormat="1" applyFont="1" applyFill="1" applyBorder="1" applyAlignment="1" applyProtection="1">
      <alignment vertical="center" wrapText="1"/>
      <protection locked="0"/>
    </xf>
    <xf numFmtId="49" fontId="18" fillId="8" borderId="6" xfId="1" applyNumberFormat="1" applyFont="1" applyFill="1" applyBorder="1" applyAlignment="1" applyProtection="1">
      <alignment horizontal="center" vertical="center" textRotation="90" wrapText="1"/>
      <protection locked="0"/>
    </xf>
    <xf numFmtId="49" fontId="18" fillId="8" borderId="6" xfId="1" applyNumberFormat="1" applyFont="1" applyFill="1" applyBorder="1" applyAlignment="1" applyProtection="1">
      <alignment horizontal="justify" vertical="center" wrapText="1"/>
      <protection locked="0"/>
    </xf>
    <xf numFmtId="49" fontId="18" fillId="8" borderId="13" xfId="1" applyNumberFormat="1" applyFont="1" applyFill="1" applyBorder="1" applyAlignment="1" applyProtection="1">
      <alignment vertical="center" wrapText="1"/>
      <protection locked="0"/>
    </xf>
    <xf numFmtId="49" fontId="18" fillId="8" borderId="6" xfId="1" applyNumberFormat="1" applyFont="1" applyFill="1" applyBorder="1" applyAlignment="1" applyProtection="1">
      <alignment horizontal="center" vertical="center" wrapText="1"/>
      <protection locked="0"/>
    </xf>
    <xf numFmtId="49" fontId="22" fillId="8" borderId="6" xfId="0" applyNumberFormat="1" applyFont="1" applyFill="1" applyBorder="1" applyAlignment="1" applyProtection="1">
      <alignment horizontal="center" vertical="center" textRotation="90" wrapText="1"/>
      <protection locked="0"/>
    </xf>
    <xf numFmtId="49" fontId="42" fillId="8" borderId="6" xfId="0" applyNumberFormat="1" applyFont="1" applyFill="1" applyBorder="1" applyAlignment="1" applyProtection="1">
      <alignment horizontal="center" vertical="center" wrapText="1"/>
      <protection locked="0"/>
    </xf>
    <xf numFmtId="49" fontId="18" fillId="8" borderId="6" xfId="0" applyNumberFormat="1" applyFont="1" applyFill="1" applyBorder="1" applyAlignment="1" applyProtection="1">
      <alignment horizontal="center" vertical="center" textRotation="90" wrapText="1"/>
      <protection locked="0"/>
    </xf>
    <xf numFmtId="49" fontId="18" fillId="8" borderId="6" xfId="0" applyNumberFormat="1" applyFont="1" applyFill="1" applyBorder="1" applyAlignment="1" applyProtection="1">
      <alignment horizontal="justify" vertical="center" wrapText="1"/>
      <protection locked="0"/>
    </xf>
    <xf numFmtId="49" fontId="18" fillId="8" borderId="6" xfId="0" applyNumberFormat="1" applyFont="1" applyFill="1" applyBorder="1" applyAlignment="1" applyProtection="1">
      <alignment vertical="center" wrapText="1"/>
      <protection locked="0"/>
    </xf>
    <xf numFmtId="49" fontId="22" fillId="8" borderId="6" xfId="0" applyNumberFormat="1" applyFont="1" applyFill="1" applyBorder="1" applyAlignment="1" applyProtection="1">
      <alignment vertical="center" textRotation="90" wrapText="1"/>
      <protection locked="0"/>
    </xf>
    <xf numFmtId="49" fontId="18" fillId="8" borderId="13" xfId="0" applyNumberFormat="1" applyFont="1" applyFill="1" applyBorder="1" applyAlignment="1" applyProtection="1">
      <alignment vertical="center" wrapText="1"/>
      <protection locked="0"/>
    </xf>
    <xf numFmtId="0" fontId="0" fillId="0" borderId="0" xfId="0" applyFill="1" applyBorder="1" applyAlignment="1">
      <alignment vertical="center"/>
    </xf>
    <xf numFmtId="0" fontId="0" fillId="0" borderId="4" xfId="0" applyFill="1" applyBorder="1" applyAlignment="1">
      <alignment vertical="center"/>
    </xf>
    <xf numFmtId="0" fontId="10" fillId="0" borderId="0" xfId="0" applyFont="1" applyFill="1"/>
    <xf numFmtId="49" fontId="19" fillId="8" borderId="6" xfId="0" applyNumberFormat="1" applyFont="1" applyFill="1" applyBorder="1" applyAlignment="1" applyProtection="1">
      <alignment horizontal="center" vertical="center" wrapText="1"/>
      <protection locked="0"/>
    </xf>
    <xf numFmtId="49" fontId="44" fillId="8" borderId="6" xfId="0" applyNumberFormat="1" applyFont="1" applyFill="1" applyBorder="1" applyAlignment="1" applyProtection="1">
      <alignment horizontal="justify" vertical="center" wrapText="1"/>
      <protection locked="0"/>
    </xf>
    <xf numFmtId="49" fontId="21" fillId="8" borderId="6" xfId="0" applyNumberFormat="1" applyFont="1" applyFill="1" applyBorder="1" applyAlignment="1" applyProtection="1">
      <alignment vertical="center" wrapText="1"/>
      <protection locked="0"/>
    </xf>
    <xf numFmtId="49" fontId="3" fillId="8" borderId="6" xfId="0" applyNumberFormat="1" applyFont="1" applyFill="1" applyBorder="1" applyAlignment="1" applyProtection="1">
      <alignment horizontal="center" vertical="center" textRotation="90" wrapText="1"/>
      <protection locked="0"/>
    </xf>
    <xf numFmtId="49" fontId="3" fillId="8" borderId="6" xfId="0" applyNumberFormat="1" applyFont="1" applyFill="1" applyBorder="1" applyAlignment="1" applyProtection="1">
      <alignment horizontal="center" vertical="center" wrapText="1"/>
      <protection locked="0"/>
    </xf>
    <xf numFmtId="49" fontId="18" fillId="8" borderId="6" xfId="0" applyNumberFormat="1" applyFont="1" applyFill="1" applyBorder="1" applyAlignment="1" applyProtection="1">
      <alignment horizontal="justify" vertical="top" wrapText="1"/>
      <protection locked="0"/>
    </xf>
    <xf numFmtId="49" fontId="21" fillId="8" borderId="6" xfId="0" applyNumberFormat="1" applyFont="1" applyFill="1" applyBorder="1" applyAlignment="1" applyProtection="1">
      <alignment horizontal="justify" vertical="center" wrapText="1"/>
      <protection locked="0"/>
    </xf>
    <xf numFmtId="49" fontId="43" fillId="8" borderId="6" xfId="0" applyNumberFormat="1" applyFont="1" applyFill="1" applyBorder="1" applyAlignment="1" applyProtection="1">
      <alignment horizontal="center" vertical="center" wrapText="1"/>
      <protection locked="0"/>
    </xf>
    <xf numFmtId="49" fontId="22" fillId="8" borderId="6" xfId="0" applyNumberFormat="1" applyFont="1" applyFill="1" applyBorder="1" applyAlignment="1" applyProtection="1">
      <alignment vertical="center" wrapText="1"/>
      <protection locked="0"/>
    </xf>
    <xf numFmtId="49" fontId="22" fillId="8" borderId="13" xfId="0" applyNumberFormat="1" applyFont="1" applyFill="1" applyBorder="1" applyAlignment="1" applyProtection="1">
      <alignment vertical="center" wrapText="1"/>
      <protection locked="0"/>
    </xf>
    <xf numFmtId="49" fontId="16" fillId="8" borderId="13" xfId="0" applyNumberFormat="1" applyFont="1" applyFill="1" applyBorder="1" applyAlignment="1" applyProtection="1">
      <alignment vertical="center" wrapText="1"/>
      <protection locked="0"/>
    </xf>
    <xf numFmtId="49" fontId="20" fillId="8" borderId="6" xfId="0" applyNumberFormat="1" applyFont="1" applyFill="1" applyBorder="1" applyAlignment="1" applyProtection="1">
      <alignment horizontal="center" vertical="center" wrapText="1"/>
      <protection locked="0"/>
    </xf>
    <xf numFmtId="49" fontId="21" fillId="8" borderId="6" xfId="0" applyNumberFormat="1" applyFont="1" applyFill="1" applyBorder="1" applyAlignment="1" applyProtection="1">
      <alignment horizontal="justify" vertical="top" wrapText="1"/>
      <protection locked="0"/>
    </xf>
    <xf numFmtId="49" fontId="21" fillId="8" borderId="6" xfId="0" applyNumberFormat="1" applyFont="1" applyFill="1" applyBorder="1" applyAlignment="1" applyProtection="1">
      <alignment horizontal="center" vertical="center" textRotation="90" wrapText="1"/>
      <protection locked="0"/>
    </xf>
    <xf numFmtId="49" fontId="21" fillId="8" borderId="13" xfId="0" applyNumberFormat="1" applyFont="1" applyFill="1" applyBorder="1" applyAlignment="1" applyProtection="1">
      <alignment vertical="center" wrapText="1"/>
      <protection locked="0"/>
    </xf>
    <xf numFmtId="49" fontId="44" fillId="8" borderId="6" xfId="0" applyNumberFormat="1" applyFont="1" applyFill="1" applyBorder="1" applyAlignment="1" applyProtection="1">
      <alignment vertical="center" textRotation="90" wrapText="1"/>
      <protection locked="0"/>
    </xf>
    <xf numFmtId="49" fontId="44" fillId="8" borderId="6" xfId="0" applyNumberFormat="1" applyFont="1" applyFill="1" applyBorder="1" applyAlignment="1" applyProtection="1">
      <alignment vertical="center" wrapText="1"/>
      <protection locked="0"/>
    </xf>
    <xf numFmtId="49" fontId="20" fillId="8" borderId="6" xfId="0" applyNumberFormat="1" applyFont="1" applyFill="1" applyBorder="1" applyAlignment="1" applyProtection="1">
      <alignment horizontal="justify" vertical="center" wrapText="1"/>
      <protection locked="0"/>
    </xf>
    <xf numFmtId="49" fontId="44" fillId="8" borderId="6" xfId="0" applyNumberFormat="1" applyFont="1" applyFill="1" applyBorder="1" applyAlignment="1" applyProtection="1">
      <alignment horizontal="center" vertical="center" textRotation="90" wrapText="1"/>
      <protection locked="0"/>
    </xf>
    <xf numFmtId="49" fontId="44" fillId="8" borderId="13" xfId="0" applyNumberFormat="1" applyFont="1" applyFill="1" applyBorder="1" applyAlignment="1" applyProtection="1">
      <alignment horizontal="left" vertical="center" wrapText="1"/>
      <protection locked="0"/>
    </xf>
    <xf numFmtId="49" fontId="20" fillId="8" borderId="6" xfId="0" applyNumberFormat="1" applyFont="1" applyFill="1" applyBorder="1" applyAlignment="1" applyProtection="1">
      <alignment horizontal="justify" vertical="top" wrapText="1"/>
      <protection locked="0"/>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0" fillId="6" borderId="18" xfId="0" applyFill="1" applyBorder="1" applyAlignment="1">
      <alignment horizontal="center" vertical="center"/>
    </xf>
    <xf numFmtId="0" fontId="0" fillId="6" borderId="0" xfId="0" applyFill="1" applyBorder="1" applyAlignment="1">
      <alignment horizontal="center" vertical="center"/>
    </xf>
    <xf numFmtId="0" fontId="0" fillId="6" borderId="19" xfId="0" applyFill="1" applyBorder="1" applyAlignment="1">
      <alignment horizontal="center" vertical="center"/>
    </xf>
    <xf numFmtId="0" fontId="11" fillId="6" borderId="18" xfId="0" applyFont="1" applyFill="1" applyBorder="1" applyAlignment="1">
      <alignment horizontal="center"/>
    </xf>
    <xf numFmtId="0" fontId="11" fillId="6" borderId="0" xfId="0" applyFont="1" applyFill="1" applyBorder="1" applyAlignment="1">
      <alignment horizontal="center"/>
    </xf>
    <xf numFmtId="0" fontId="11" fillId="6" borderId="19" xfId="0" applyFont="1" applyFill="1" applyBorder="1" applyAlignment="1">
      <alignment horizontal="center"/>
    </xf>
    <xf numFmtId="0" fontId="10" fillId="6" borderId="18" xfId="0" applyFont="1" applyFill="1" applyBorder="1" applyAlignment="1">
      <alignment horizontal="center"/>
    </xf>
    <xf numFmtId="0" fontId="10" fillId="6" borderId="0" xfId="0" applyFont="1" applyFill="1" applyBorder="1" applyAlignment="1">
      <alignment horizontal="center"/>
    </xf>
    <xf numFmtId="0" fontId="10" fillId="6" borderId="19" xfId="0" applyFont="1" applyFill="1" applyBorder="1" applyAlignment="1">
      <alignment horizontal="center"/>
    </xf>
    <xf numFmtId="0" fontId="8" fillId="6" borderId="18" xfId="0" applyFont="1" applyFill="1" applyBorder="1" applyAlignment="1">
      <alignment horizontal="center"/>
    </xf>
    <xf numFmtId="0" fontId="8" fillId="6" borderId="0" xfId="0" applyFont="1" applyFill="1" applyBorder="1" applyAlignment="1">
      <alignment horizontal="center"/>
    </xf>
    <xf numFmtId="0" fontId="8" fillId="6" borderId="4" xfId="0" applyFont="1" applyFill="1" applyBorder="1" applyAlignment="1">
      <alignment horizontal="center"/>
    </xf>
    <xf numFmtId="0" fontId="8" fillId="6" borderId="19" xfId="0" applyFont="1" applyFill="1" applyBorder="1" applyAlignment="1">
      <alignment horizontal="center"/>
    </xf>
    <xf numFmtId="0" fontId="3" fillId="6" borderId="18"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9" fillId="0" borderId="0" xfId="0" applyFont="1" applyAlignment="1">
      <alignment horizontal="center"/>
    </xf>
    <xf numFmtId="0" fontId="0" fillId="0" borderId="21" xfId="0"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2" fillId="4" borderId="8" xfId="0" applyFont="1" applyFill="1" applyBorder="1" applyAlignment="1" applyProtection="1">
      <alignment horizontal="left" vertical="center" wrapText="1"/>
    </xf>
    <xf numFmtId="0" fontId="2" fillId="4" borderId="8"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cellXfs>
  <cellStyles count="46">
    <cellStyle name="20% - Énfasis1 2" xfId="2" xr:uid="{80051EA8-C25E-4717-BD73-53E001EE8099}"/>
    <cellStyle name="20% - Énfasis2 2" xfId="3" xr:uid="{A408EA89-0C14-4C7A-BAEF-DBC67B01274A}"/>
    <cellStyle name="20% - Énfasis3 2" xfId="4" xr:uid="{859B7F1E-3813-45AE-AAB0-C3F9DAEE6B1C}"/>
    <cellStyle name="20% - Énfasis4 2" xfId="5" xr:uid="{789D5FE4-A05D-44AC-A4F5-28BC2878364D}"/>
    <cellStyle name="20% - Énfasis5 2" xfId="6" xr:uid="{88F39EBC-F07C-44DD-ACC0-4C07B8B5590D}"/>
    <cellStyle name="20% - Énfasis6 2" xfId="7" xr:uid="{02ADB78B-B287-4B5F-B357-BBD24A5498B2}"/>
    <cellStyle name="40% - Énfasis1 2" xfId="8" xr:uid="{732BF362-5A39-4DAE-90C9-933880D56234}"/>
    <cellStyle name="40% - Énfasis2 2" xfId="9" xr:uid="{AD84F401-C69F-4558-B86D-7EDB6662E825}"/>
    <cellStyle name="40% - Énfasis3 2" xfId="10" xr:uid="{593C848B-B2DD-4B22-90AE-6CD1EC36185E}"/>
    <cellStyle name="40% - Énfasis4 2" xfId="11" xr:uid="{DCFDA079-1BCC-49F0-857C-3520F9F513B4}"/>
    <cellStyle name="40% - Énfasis5 2" xfId="12" xr:uid="{46BA6866-8C5C-41C5-8F05-6652CC9C8EA3}"/>
    <cellStyle name="40% - Énfasis6 2" xfId="13" xr:uid="{F0844F8D-EE5F-4846-8DEA-ABA3FA9A702C}"/>
    <cellStyle name="60% - Énfasis1 2" xfId="14" xr:uid="{7A606D53-00DE-4389-87CA-4B1B62CD5FA8}"/>
    <cellStyle name="60% - Énfasis2 2" xfId="15" xr:uid="{4F743477-AD15-4647-90F0-45303C657FDF}"/>
    <cellStyle name="60% - Énfasis3 2" xfId="16" xr:uid="{D1E2D695-3C91-4C2F-9759-A7790FA9A14C}"/>
    <cellStyle name="60% - Énfasis4 2" xfId="17" xr:uid="{63D2728D-47FA-4D0C-9050-77CCF0A81A1A}"/>
    <cellStyle name="60% - Énfasis5 2" xfId="18" xr:uid="{1AFF7847-600F-4A97-A43D-7A3F5298D580}"/>
    <cellStyle name="60% - Énfasis6 2" xfId="19" xr:uid="{24238806-139C-4570-92C6-779608C0F190}"/>
    <cellStyle name="Bueno 2" xfId="20" xr:uid="{62CBF5DB-C5B4-444A-BE77-F4DD725A712F}"/>
    <cellStyle name="Cálculo 2" xfId="21" xr:uid="{C0E39808-3251-4650-9249-CC9C39974CD7}"/>
    <cellStyle name="Celda de comprobación 2" xfId="22" xr:uid="{C68E789E-387F-4EC6-A6BA-2F12708EDB26}"/>
    <cellStyle name="Celda vinculada 2" xfId="23" xr:uid="{0CE3AB90-DC45-410B-8AC9-5369C7FEAF2D}"/>
    <cellStyle name="Encabezado 1 2" xfId="42" xr:uid="{4E570CD1-B873-4006-9BD6-4871355B6B03}"/>
    <cellStyle name="Encabezado 4 2" xfId="24" xr:uid="{AAF50C5D-22B5-4FDF-BDA0-8F23E4F6D7C4}"/>
    <cellStyle name="Énfasis1 2" xfId="25" xr:uid="{49E948B1-FA8E-4CCF-AC6C-CB4676056132}"/>
    <cellStyle name="Énfasis2 2" xfId="26" xr:uid="{136C2C7C-E025-4C73-A6F5-6876442D385F}"/>
    <cellStyle name="Énfasis3 2" xfId="27" xr:uid="{C2879954-A6FB-44AB-87E7-5BDAEB685A17}"/>
    <cellStyle name="Énfasis4 2" xfId="28" xr:uid="{9F83D73B-23F9-4E86-8078-A06F549B5D4E}"/>
    <cellStyle name="Énfasis5 2" xfId="29" xr:uid="{4E97EA2C-40EC-4637-B3E6-6E1E99E66BF8}"/>
    <cellStyle name="Énfasis6 2" xfId="30" xr:uid="{8744ACDF-9FC7-4D42-B018-DED040193604}"/>
    <cellStyle name="Entrada 2" xfId="31" xr:uid="{BB29028C-129B-4AB7-9BF3-79AFDD7DC02D}"/>
    <cellStyle name="Incorrecto 2" xfId="32" xr:uid="{E88A1459-BD63-43B0-B91D-C4EF74B4D5E5}"/>
    <cellStyle name="Neutral 2" xfId="33" xr:uid="{5CCEE38F-07CB-4294-9ED7-E94B6A0937D5}"/>
    <cellStyle name="Nor}al" xfId="34" xr:uid="{F38910FF-3FBE-4682-9133-3153A43771D9}"/>
    <cellStyle name="Normal" xfId="0" builtinId="0"/>
    <cellStyle name="Normal 2" xfId="35" xr:uid="{6F6A8537-8DCF-419F-9F72-189F1466EA9E}"/>
    <cellStyle name="Normal 3" xfId="1" xr:uid="{C407EAFD-2D05-443F-9BD9-43D6AFA9F64B}"/>
    <cellStyle name="Notas 2" xfId="36" xr:uid="{68EEACC1-63A4-4699-8D07-BA58CA03A15F}"/>
    <cellStyle name="Porcentaje 2" xfId="37" xr:uid="{7B5CDC98-1B98-4170-8209-ACBD5FBBD4E3}"/>
    <cellStyle name="Salida 2" xfId="38" xr:uid="{5F7E485A-A931-4E58-8410-4FFE35405AAB}"/>
    <cellStyle name="Texto de advertencia 2" xfId="39" xr:uid="{F05B9EF2-D90C-44FB-B9C4-24E7EB8B7E45}"/>
    <cellStyle name="Texto explicativo 2" xfId="40" xr:uid="{A0BFB790-C5ED-44DE-8962-63670F4EC4A2}"/>
    <cellStyle name="Título 2 2" xfId="43" xr:uid="{58E336A0-47E9-4D80-AF6A-9D81C119E746}"/>
    <cellStyle name="Título 3 2" xfId="44" xr:uid="{23F0790A-5C56-4CCA-A4E8-1471476DACD5}"/>
    <cellStyle name="Título 4" xfId="41" xr:uid="{A01A2645-464B-4F1C-927D-2AC1FE635B68}"/>
    <cellStyle name="Total 2" xfId="45" xr:uid="{433A887B-4E38-46E0-9F5D-1F962FAFB7D7}"/>
  </cellStyles>
  <dxfs count="40">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bernal/Desktop/RIESGOS%202019/MATRIZ%20CONSOLIDADA-RIESGOS%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arolina.bernal/Desktop/RIESGOS%202019/SEGUIMIENTOS%20RIESGOS/SEGUIMIENTO%202/MAPAS%20DE%20RIESGO/Herramienta%20de%20riesgos%20Metrolog&#237;a%20Monitoreo%20y%20Modelaci&#243;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rolina.bernal/Desktop/RIESGOS%202019/SERVICIO%20A%20LA%20CIUDADAN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bernal/Downloads/sgto%20II-2019%20HERRAMIENTA%20DE%20RIESGOS%20proceso%20RECURSOS%20TECNOLOGICOS%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bernal/Desktop/RIESGOS%202019/HERRAMIENTA%20DE%20RIESGOS%20GRF-SC%20REVISADO%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rolina.bernal/Downloads/Riesgos%20PLANEACI&#211;N%20AMBIENTAL%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rolina.bernal/Downloads/HERRAMIENTA%20DE%20RIESGOS%20GD%20REVISADO%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rolina.bernal/Desktop/RIESGOS%202019/Riesgos%20Control%20y%20Mejora%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rolina.bernal/Downloads/HERRAMIENTA%20DE%20RIESGOS%20SDA%20GTH%20REVISADO%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rolina.bernal/Downloads/HERRAMIENTA%20DE%20RIESGOS%20ECS%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arolina.bernal/Desktop/RIESGOS%202019/SEGUIMIENTOS%20RIESGOS/SEGUIMIENTO%202/MAPAS%20DE%20RIESGO/Herramienta%20de%20riesgos%20Evaluaci&#243;n%20Control%20y%20Segu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2">
          <cell r="J12" t="str">
            <v>Emisión de conceptos jurídicos basados en normativa desactualizada o no aplicable.</v>
          </cell>
        </row>
        <row r="14">
          <cell r="J14" t="str">
            <v xml:space="preserve">Posibilidad de que algún proceso judicial sea representado por un apoderado de la SDA que se encuentre incurso en un conflicto de interés. </v>
          </cell>
        </row>
      </sheetData>
      <sheetData sheetId="1" refreshError="1">
        <row r="12">
          <cell r="A12" t="str">
            <v>R1</v>
          </cell>
        </row>
        <row r="14">
          <cell r="A14" t="str">
            <v>R3</v>
          </cell>
        </row>
      </sheetData>
      <sheetData sheetId="2" refreshError="1">
        <row r="11">
          <cell r="C11">
            <v>2</v>
          </cell>
        </row>
        <row r="13">
          <cell r="C13">
            <v>1</v>
          </cell>
          <cell r="D13">
            <v>3</v>
          </cell>
          <cell r="H13" t="str">
            <v>ZONA RIESGO MODERADA</v>
          </cell>
          <cell r="I13" t="str">
            <v>REDUCIR EL RIESGO</v>
          </cell>
        </row>
      </sheetData>
      <sheetData sheetId="3" refreshError="1"/>
      <sheetData sheetId="4" refreshError="1"/>
      <sheetData sheetId="5" refreshError="1">
        <row r="11">
          <cell r="F11" t="str">
            <v>PROBABILIDAD</v>
          </cell>
        </row>
        <row r="13">
          <cell r="F13" t="str">
            <v>PROBABILIDAD</v>
          </cell>
          <cell r="J13">
            <v>56.666666666666664</v>
          </cell>
        </row>
      </sheetData>
      <sheetData sheetId="6" refreshError="1"/>
      <sheetData sheetId="7" refreshError="1"/>
      <sheetData sheetId="8" refreshError="1"/>
      <sheetData sheetId="9" refreshError="1">
        <row r="13">
          <cell r="D13">
            <v>2</v>
          </cell>
        </row>
        <row r="15">
          <cell r="D15">
            <v>1</v>
          </cell>
          <cell r="E15">
            <v>3</v>
          </cell>
        </row>
      </sheetData>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sheetData sheetId="1"/>
      <sheetData sheetId="2"/>
      <sheetData sheetId="3"/>
      <sheetData sheetId="4"/>
      <sheetData sheetId="5"/>
      <sheetData sheetId="6"/>
      <sheetData sheetId="7"/>
      <sheetData sheetId="8"/>
      <sheetData sheetId="9">
        <row r="13">
          <cell r="C13">
            <v>2</v>
          </cell>
          <cell r="D13">
            <v>4</v>
          </cell>
          <cell r="E13" t="str">
            <v>ZONA RIESGO ALTA</v>
          </cell>
          <cell r="G13" t="str">
            <v>PROBABILIDAD</v>
          </cell>
          <cell r="H13">
            <v>1</v>
          </cell>
          <cell r="I13">
            <v>4</v>
          </cell>
          <cell r="J13">
            <v>16</v>
          </cell>
          <cell r="K13" t="str">
            <v>ZONA RIESGO ALTA</v>
          </cell>
          <cell r="L13" t="str">
            <v>EVITAR EL RIESGO</v>
          </cell>
          <cell r="M13" t="str">
            <v>Realizar capacitaciones semestrales sobre los procedimientos de Aseguramiento de Calidad de los Resultados emitidos por el Laboratorio Ambiental SDA y Muestreo de contaminantes en fuentes fijas de emisión</v>
          </cell>
          <cell r="N13" t="str">
            <v>DIRECCION DE CONTROL AMBIENTAL</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sheetData sheetId="1"/>
      <sheetData sheetId="2"/>
      <sheetData sheetId="3"/>
      <sheetData sheetId="4"/>
      <sheetData sheetId="5"/>
      <sheetData sheetId="6"/>
      <sheetData sheetId="7"/>
      <sheetData sheetId="8"/>
      <sheetData sheetId="9">
        <row r="13">
          <cell r="C13">
            <v>5</v>
          </cell>
          <cell r="D13">
            <v>3</v>
          </cell>
          <cell r="E13" t="str">
            <v>ZONA RIESGO EXTREMA</v>
          </cell>
          <cell r="G13" t="str">
            <v>PROBABILIDAD</v>
          </cell>
          <cell r="H13">
            <v>4</v>
          </cell>
          <cell r="I13">
            <v>3</v>
          </cell>
          <cell r="J13">
            <v>48</v>
          </cell>
          <cell r="K13" t="str">
            <v>ZONA RIESGO ALTA</v>
          </cell>
          <cell r="L13" t="str">
            <v>REDUCIR EL RIESGO</v>
          </cell>
          <cell r="M13" t="str">
            <v>Realizar capacitaciones de sensibilización con los funcionarios y/o contratistas en temas relacionados con privacidad de la informacion, ley de transparencia y anticorrupcion</v>
          </cell>
          <cell r="N13" t="str">
            <v>SUBSECRETARIA GENERAL Y DE CONTROL DISCIPLINARIO</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sheetData sheetId="1"/>
      <sheetData sheetId="2"/>
      <sheetData sheetId="3"/>
      <sheetData sheetId="4"/>
      <sheetData sheetId="5"/>
      <sheetData sheetId="6"/>
      <sheetData sheetId="7"/>
      <sheetData sheetId="8"/>
      <sheetData sheetId="9">
        <row r="13">
          <cell r="C13">
            <v>5</v>
          </cell>
          <cell r="G13" t="str">
            <v>PROBABILIDAD</v>
          </cell>
          <cell r="H13">
            <v>3</v>
          </cell>
          <cell r="I13">
            <v>3</v>
          </cell>
          <cell r="J13">
            <v>36</v>
          </cell>
          <cell r="K13" t="str">
            <v>ZONA RIESGO ALTA</v>
          </cell>
          <cell r="L13" t="str">
            <v>REDUCIR EL RIESGO</v>
          </cell>
        </row>
        <row r="14">
          <cell r="C14">
            <v>4</v>
          </cell>
          <cell r="D14">
            <v>3</v>
          </cell>
          <cell r="E14" t="str">
            <v>ZONA RIESGO ALTA</v>
          </cell>
        </row>
        <row r="17">
          <cell r="G17" t="str">
            <v>IMPACTO</v>
          </cell>
          <cell r="H17">
            <v>2</v>
          </cell>
          <cell r="I17">
            <v>1</v>
          </cell>
          <cell r="J17">
            <v>8</v>
          </cell>
          <cell r="K17" t="str">
            <v>ZONA RIESGO BAJA</v>
          </cell>
          <cell r="L17" t="str">
            <v>REDUCIR EL RIESGO</v>
          </cell>
        </row>
        <row r="18">
          <cell r="C18">
            <v>4</v>
          </cell>
          <cell r="D18">
            <v>4</v>
          </cell>
          <cell r="E18" t="str">
            <v>ZONA RIESGO EXTREMA</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sheetData sheetId="1"/>
      <sheetData sheetId="2"/>
      <sheetData sheetId="3"/>
      <sheetData sheetId="4"/>
      <sheetData sheetId="5"/>
      <sheetData sheetId="6"/>
      <sheetData sheetId="7"/>
      <sheetData sheetId="8"/>
      <sheetData sheetId="9">
        <row r="13">
          <cell r="B13" t="str">
            <v xml:space="preserve">Adelantar un proceso contractual (licitación pública, concurso de méritos, selección abreviada o contratación directa diferente a la prestación de servicios profesionale sy de apoyo a la gestión) sin tener la aprobación correspondiente por parte del comité de contratación </v>
          </cell>
        </row>
        <row r="15">
          <cell r="A15" t="str">
            <v>R3</v>
          </cell>
          <cell r="B15" t="str">
            <v>Posibilidad de direccionar la Contratación y/o vinculación en favor de un tercero</v>
          </cell>
          <cell r="C15">
            <v>1</v>
          </cell>
          <cell r="D15">
            <v>4</v>
          </cell>
          <cell r="E15" t="str">
            <v>ZONA RIESGO ALTA</v>
          </cell>
          <cell r="G15" t="str">
            <v>IMPACTO</v>
          </cell>
          <cell r="H15">
            <v>1</v>
          </cell>
          <cell r="I15">
            <v>2</v>
          </cell>
          <cell r="J15">
            <v>8</v>
          </cell>
          <cell r="K15" t="str">
            <v>ZONA RIESGO BAJA</v>
          </cell>
          <cell r="L15" t="str">
            <v>EVITAR EL RIESGO</v>
          </cell>
          <cell r="M15" t="str">
            <v>Devolver a quien estructure el proceso para ajustar los criterios que no corresponada o limiten la participación</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sheetData sheetId="1"/>
      <sheetData sheetId="2"/>
      <sheetData sheetId="3"/>
      <sheetData sheetId="4"/>
      <sheetData sheetId="5"/>
      <sheetData sheetId="6"/>
      <sheetData sheetId="7"/>
      <sheetData sheetId="8"/>
      <sheetData sheetId="9">
        <row r="13">
          <cell r="C13">
            <v>2</v>
          </cell>
        </row>
        <row r="15">
          <cell r="C15">
            <v>3</v>
          </cell>
          <cell r="D15">
            <v>5</v>
          </cell>
          <cell r="E15" t="str">
            <v>ZONA RIESGO EXTREMA</v>
          </cell>
          <cell r="G15" t="str">
            <v>PROBABILIDAD</v>
          </cell>
          <cell r="L15" t="str">
            <v>REDUCIR EL RIESGO</v>
          </cell>
          <cell r="N15" t="str">
            <v>SUBDIRECCION DE POLITICA Y PPLANES AMBIENTALES</v>
          </cell>
          <cell r="O15"/>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row r="13">
          <cell r="G13" t="str">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ell>
        </row>
      </sheetData>
      <sheetData sheetId="6" refreshError="1"/>
      <sheetData sheetId="7" refreshError="1"/>
      <sheetData sheetId="8" refreshError="1"/>
      <sheetData sheetId="9" refreshError="1">
        <row r="15">
          <cell r="A15" t="str">
            <v>R3</v>
          </cell>
          <cell r="B15" t="str">
            <v>Alteración y perdida de la información en el Archivo de la SDA</v>
          </cell>
          <cell r="C15">
            <v>3</v>
          </cell>
          <cell r="D15">
            <v>4</v>
          </cell>
          <cell r="E15" t="str">
            <v>ZONA RIESGO EXTREMA</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sheetData sheetId="1"/>
      <sheetData sheetId="2"/>
      <sheetData sheetId="3"/>
      <sheetData sheetId="4"/>
      <sheetData sheetId="5"/>
      <sheetData sheetId="6"/>
      <sheetData sheetId="7"/>
      <sheetData sheetId="8"/>
      <sheetData sheetId="9">
        <row r="13">
          <cell r="B13" t="str">
            <v>Inoportunidad en la entrega de informes, alertas y recomendaciones para el mejoramiento de la gestión institucional</v>
          </cell>
        </row>
        <row r="14">
          <cell r="C14">
            <v>3</v>
          </cell>
          <cell r="D14">
            <v>5</v>
          </cell>
          <cell r="E14" t="str">
            <v>ZONA RIESGO EXTREMA</v>
          </cell>
          <cell r="F14" t="str">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ell>
          <cell r="G14" t="str">
            <v>PROBABILIDAD</v>
          </cell>
          <cell r="H14">
            <v>1</v>
          </cell>
          <cell r="I14">
            <v>5</v>
          </cell>
          <cell r="J14">
            <v>20</v>
          </cell>
          <cell r="K14" t="str">
            <v>ZONA RIESGO ALTA</v>
          </cell>
          <cell r="L14" t="str">
            <v>EVITAR EL RIESGO</v>
          </cell>
          <cell r="M14" t="str">
            <v>Realizar revisiones de informes preliminares por otro auditor</v>
          </cell>
          <cell r="N14" t="str">
            <v>OFICINA DE CONTROL INTERNO</v>
          </cell>
          <cell r="O14" t="str">
            <v>Número de auditorías revisadas / Número de auditorias ejecutadas</v>
          </cell>
        </row>
      </sheetData>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sheetData sheetId="1"/>
      <sheetData sheetId="2">
        <row r="12">
          <cell r="A12" t="str">
            <v>R2</v>
          </cell>
          <cell r="C12">
            <v>1</v>
          </cell>
          <cell r="D12">
            <v>5</v>
          </cell>
          <cell r="H12" t="str">
            <v>ZONA RIESGO ALTA</v>
          </cell>
        </row>
      </sheetData>
      <sheetData sheetId="3"/>
      <sheetData sheetId="4"/>
      <sheetData sheetId="5"/>
      <sheetData sheetId="6"/>
      <sheetData sheetId="7"/>
      <sheetData sheetId="8"/>
      <sheetData sheetId="9">
        <row r="13">
          <cell r="A13" t="str">
            <v>R1</v>
          </cell>
        </row>
      </sheetData>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sheetData sheetId="1"/>
      <sheetData sheetId="2"/>
      <sheetData sheetId="3"/>
      <sheetData sheetId="4"/>
      <sheetData sheetId="5"/>
      <sheetData sheetId="6"/>
      <sheetData sheetId="7"/>
      <sheetData sheetId="8"/>
      <sheetData sheetId="9">
        <row r="13">
          <cell r="A13" t="str">
            <v>R1</v>
          </cell>
        </row>
        <row r="14">
          <cell r="A14" t="str">
            <v>R2</v>
          </cell>
          <cell r="D14">
            <v>4</v>
          </cell>
          <cell r="E14" t="str">
            <v>ZONA RIESGO ALTA</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sheetData sheetId="1"/>
      <sheetData sheetId="2"/>
      <sheetData sheetId="3"/>
      <sheetData sheetId="4"/>
      <sheetData sheetId="5"/>
      <sheetData sheetId="6"/>
      <sheetData sheetId="7"/>
      <sheetData sheetId="8"/>
      <sheetData sheetId="9">
        <row r="13">
          <cell r="E13" t="str">
            <v>ZONA RIESGO EXTREMA</v>
          </cell>
          <cell r="H13">
            <v>1</v>
          </cell>
          <cell r="I13">
            <v>4</v>
          </cell>
          <cell r="J13">
            <v>16</v>
          </cell>
          <cell r="K13" t="str">
            <v>ZONA RIESGO ALTA</v>
          </cell>
          <cell r="L13" t="str">
            <v>EVITAR EL RIESGO</v>
          </cell>
          <cell r="M13" t="str">
            <v>Actualizar el procedimiento 126PM04-PR53 Administración de Expedientes con el fin de establecer controles y lineamientos de préstamo.</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37"/>
  <sheetViews>
    <sheetView tabSelected="1" zoomScale="85" zoomScaleNormal="85" workbookViewId="0"/>
  </sheetViews>
  <sheetFormatPr baseColWidth="10" defaultRowHeight="15" x14ac:dyDescent="0.25"/>
  <cols>
    <col min="1" max="1" width="25.5703125" style="24" customWidth="1"/>
    <col min="3" max="3" width="43.85546875" customWidth="1"/>
    <col min="4" max="4" width="14.5703125" style="28" customWidth="1"/>
    <col min="5" max="5" width="10.7109375" customWidth="1"/>
    <col min="6" max="6" width="25.28515625" customWidth="1"/>
    <col min="7" max="7" width="56" customWidth="1"/>
    <col min="8" max="8" width="29.28515625" customWidth="1"/>
    <col min="9" max="9" width="17.5703125" customWidth="1"/>
    <col min="11" max="11" width="16.140625" customWidth="1"/>
    <col min="12" max="12" width="23" customWidth="1"/>
    <col min="13" max="13" width="27" customWidth="1"/>
    <col min="14" max="14" width="40.5703125" customWidth="1"/>
    <col min="15" max="15" width="33.7109375" customWidth="1"/>
    <col min="16" max="16" width="19.42578125" customWidth="1"/>
    <col min="21" max="21" width="36.28515625" customWidth="1"/>
    <col min="26" max="26" width="45.5703125" customWidth="1"/>
    <col min="31" max="31" width="39.140625" customWidth="1"/>
  </cols>
  <sheetData>
    <row r="1" spans="1:261" ht="36.75" customHeight="1" x14ac:dyDescent="0.25">
      <c r="B1" s="112" t="s">
        <v>57</v>
      </c>
      <c r="C1" s="113"/>
      <c r="D1" s="113"/>
      <c r="E1" s="113"/>
      <c r="F1" s="113"/>
      <c r="G1" s="113"/>
      <c r="H1" s="113"/>
      <c r="I1" s="113"/>
      <c r="J1" s="113"/>
      <c r="K1" s="113"/>
      <c r="L1" s="113"/>
      <c r="M1" s="113"/>
      <c r="N1" s="113"/>
      <c r="O1" s="113"/>
      <c r="P1" s="114"/>
    </row>
    <row r="2" spans="1:261" ht="33.75" customHeight="1" x14ac:dyDescent="0.25">
      <c r="A2" s="118" t="s">
        <v>0</v>
      </c>
      <c r="B2" s="119" t="s">
        <v>1</v>
      </c>
      <c r="C2" s="120" t="s">
        <v>2</v>
      </c>
      <c r="D2" s="121" t="s">
        <v>3</v>
      </c>
      <c r="E2" s="121"/>
      <c r="F2" s="1"/>
      <c r="G2" s="1"/>
      <c r="H2" s="1"/>
      <c r="I2" s="121" t="s">
        <v>4</v>
      </c>
      <c r="J2" s="121"/>
      <c r="K2" s="121"/>
      <c r="L2" s="122" t="s">
        <v>5</v>
      </c>
      <c r="M2" s="122" t="s">
        <v>6</v>
      </c>
      <c r="N2" s="122" t="s">
        <v>7</v>
      </c>
      <c r="O2" s="122" t="s">
        <v>8</v>
      </c>
      <c r="P2" s="123" t="s">
        <v>9</v>
      </c>
      <c r="Q2" s="90" t="s">
        <v>83</v>
      </c>
      <c r="R2" s="91"/>
      <c r="S2" s="91"/>
      <c r="T2" s="91"/>
      <c r="U2" s="92"/>
      <c r="V2" s="90" t="s">
        <v>84</v>
      </c>
      <c r="W2" s="91"/>
      <c r="X2" s="91"/>
      <c r="Y2" s="91"/>
      <c r="Z2" s="92"/>
      <c r="AA2" s="90" t="s">
        <v>85</v>
      </c>
      <c r="AB2" s="91"/>
      <c r="AC2" s="91"/>
      <c r="AD2" s="91"/>
      <c r="AE2" s="93"/>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c r="IW2" s="46"/>
      <c r="IX2" s="46"/>
      <c r="IY2" s="46"/>
      <c r="IZ2" s="46"/>
      <c r="JA2" s="47"/>
    </row>
    <row r="3" spans="1:261" ht="54.75" customHeight="1" x14ac:dyDescent="0.25">
      <c r="A3" s="118"/>
      <c r="B3" s="119"/>
      <c r="C3" s="120"/>
      <c r="D3" s="2" t="s">
        <v>10</v>
      </c>
      <c r="E3" s="2" t="s">
        <v>11</v>
      </c>
      <c r="F3" s="2" t="s">
        <v>12</v>
      </c>
      <c r="G3" s="2" t="s">
        <v>13</v>
      </c>
      <c r="H3" s="2" t="s">
        <v>14</v>
      </c>
      <c r="I3" s="2" t="s">
        <v>15</v>
      </c>
      <c r="J3" s="2" t="s">
        <v>16</v>
      </c>
      <c r="K3" s="2" t="s">
        <v>17</v>
      </c>
      <c r="L3" s="121"/>
      <c r="M3" s="121"/>
      <c r="N3" s="121"/>
      <c r="O3" s="121"/>
      <c r="P3" s="124"/>
      <c r="Q3" s="42" t="s">
        <v>86</v>
      </c>
      <c r="R3" s="42" t="s">
        <v>87</v>
      </c>
      <c r="S3" s="42" t="s">
        <v>88</v>
      </c>
      <c r="T3" s="42" t="s">
        <v>89</v>
      </c>
      <c r="U3" s="42" t="s">
        <v>90</v>
      </c>
      <c r="V3" s="42" t="s">
        <v>86</v>
      </c>
      <c r="W3" s="42" t="s">
        <v>91</v>
      </c>
      <c r="X3" s="42" t="s">
        <v>88</v>
      </c>
      <c r="Y3" s="42" t="s">
        <v>89</v>
      </c>
      <c r="Z3" s="42" t="s">
        <v>90</v>
      </c>
      <c r="AA3" s="42" t="s">
        <v>92</v>
      </c>
      <c r="AB3" s="42" t="s">
        <v>91</v>
      </c>
      <c r="AC3" s="42" t="s">
        <v>88</v>
      </c>
      <c r="AD3" s="42" t="s">
        <v>93</v>
      </c>
      <c r="AE3" s="43" t="s">
        <v>90</v>
      </c>
      <c r="AF3" s="48"/>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c r="IW3" s="46"/>
      <c r="IX3" s="46"/>
      <c r="IY3" s="46"/>
      <c r="IZ3" s="46"/>
      <c r="JA3" s="47"/>
    </row>
    <row r="4" spans="1:261" ht="318.75" customHeight="1" x14ac:dyDescent="0.25">
      <c r="A4" s="25" t="s">
        <v>18</v>
      </c>
      <c r="B4" s="3" t="str">
        <f>[1]IDENTIFICACIÓN!A14</f>
        <v>R3</v>
      </c>
      <c r="C4" s="4" t="str">
        <f>'[1]CONTEXTO ESTRATEGICO'!J14</f>
        <v xml:space="preserve">Posibilidad de que algún proceso judicial sea representado por un apoderado de la SDA que se encuentre incurso en un conflicto de interés. </v>
      </c>
      <c r="D4" s="5">
        <f>[1]ANALISIS!C13</f>
        <v>1</v>
      </c>
      <c r="E4" s="5">
        <f>[1]ANALISIS!D13</f>
        <v>3</v>
      </c>
      <c r="F4" s="6" t="str">
        <f>[1]ANALISIS!H13</f>
        <v>ZONA RIESGO MODERADA</v>
      </c>
      <c r="G4" s="29" t="s">
        <v>59</v>
      </c>
      <c r="H4" s="8" t="str">
        <f>'[1]VALORACIÓN DEL RIESGO'!F13</f>
        <v>PROBABILIDAD</v>
      </c>
      <c r="I4" s="9">
        <f>IF(C4="",0,(IF('[1]VALORACIÓN DEL RIESGO'!J13&lt;50,'[1]MAPA DE RIESGO'!D15,(IF(AND('[1]VALORACIÓN DEL RIESGO'!J13&gt;=51,H4="IMPACTO"),D4,(IF(AND('[1]VALORACIÓN DEL RIESGO'!J13&gt;=51,'[1]VALORACIÓN DEL RIESGO'!J13&lt;=75,H4="PROBABILIDAD"),(IF(D4-1&lt;=0,1,D4-1)),(IF(AND('[1]VALORACIÓN DEL RIESGO'!J13&gt;=76,'[1]VALORACIÓN DEL RIESGO'!J13&lt;=100,H4="PROBABILIDAD"),(IF(D4-2&lt;=0,1,D4-2)))))))))))</f>
        <v>1</v>
      </c>
      <c r="J4" s="9">
        <f>IF(C4="",0,(IF('[1]VALORACIÓN DEL RIESGO'!J13&lt;50,'[1]MAPA DE RIESGO'!E15,(IF(AND('[1]VALORACIÓN DEL RIESGO'!J13&gt;=51,H4="PROBABILIDAD"),E4,(IF(AND('[1]VALORACIÓN DEL RIESGO'!J13&gt;=51,'[1]VALORACIÓN DEL RIESGO'!J13&lt;=75,H4="IMPACTO"),(IF(E4-1&lt;=0,1,E4-1)),(IF(AND('[1]VALORACIÓN DEL RIESGO'!J13&gt;=76,'[1]VALORACIÓN DEL RIESGO'!J13&lt;=100,H4="IMPACTO"),(IF(E4-2&lt;=0,1,E4-2)))))))))))</f>
        <v>3</v>
      </c>
      <c r="K4" s="9">
        <f t="shared" ref="K4" si="0">(I4*J4)*4</f>
        <v>12</v>
      </c>
      <c r="L4" s="6" t="str">
        <f t="shared" ref="L4" si="1">IF(OR(AND(I4=3,J4=4),AND(I4=2,J4=5),AND(K4&gt;=52,K4&lt;=100)),"ZONA RIESGO EXTREMA",IF(OR(AND(I4=5,J4=2),AND(I4=4,J4=3),AND(I4=1,J4=4),AND(K4=20),AND(K4&gt;=28,K4&lt;=48)),"ZONA RIESGO ALTA",IF(OR(AND(I4=1,J4=3),AND(I4=4,J4=1),AND(K4=24)),"ZONA RIESGO MODERADA",IF(AND(K4&gt;=4,K4&lt;=16),"ZONA RIESGO BAJA"))))</f>
        <v>ZONA RIESGO MODERADA</v>
      </c>
      <c r="M4" s="9" t="str">
        <f>[1]ANALISIS!I13</f>
        <v>REDUCIR EL RIESGO</v>
      </c>
      <c r="N4" s="30" t="s">
        <v>60</v>
      </c>
      <c r="O4" s="22" t="s">
        <v>19</v>
      </c>
      <c r="P4" s="10"/>
      <c r="Q4" s="50" t="s">
        <v>94</v>
      </c>
      <c r="R4" s="75"/>
      <c r="S4" s="51"/>
      <c r="T4" s="51"/>
      <c r="U4" s="75" t="s">
        <v>110</v>
      </c>
      <c r="V4" s="51"/>
      <c r="W4" s="50"/>
      <c r="X4" s="51"/>
      <c r="Y4" s="51"/>
      <c r="Z4" s="51" t="s">
        <v>110</v>
      </c>
      <c r="AA4" s="50"/>
      <c r="AB4" s="73" t="s">
        <v>99</v>
      </c>
      <c r="AC4" s="51"/>
      <c r="AD4" s="51"/>
      <c r="AE4" s="79" t="s">
        <v>96</v>
      </c>
    </row>
    <row r="5" spans="1:261" ht="14.25" customHeight="1" x14ac:dyDescent="0.25">
      <c r="A5" s="115"/>
      <c r="B5" s="116"/>
      <c r="C5" s="116"/>
      <c r="D5" s="116"/>
      <c r="E5" s="116"/>
      <c r="F5" s="116"/>
      <c r="G5" s="116"/>
      <c r="H5" s="116"/>
      <c r="I5" s="116"/>
      <c r="J5" s="116"/>
      <c r="K5" s="116"/>
      <c r="L5" s="116"/>
      <c r="M5" s="116"/>
      <c r="N5" s="116"/>
      <c r="O5" s="116"/>
      <c r="P5" s="117"/>
    </row>
    <row r="6" spans="1:261" ht="168" customHeight="1" x14ac:dyDescent="0.25">
      <c r="A6" s="25" t="s">
        <v>81</v>
      </c>
      <c r="B6" s="11" t="s">
        <v>22</v>
      </c>
      <c r="C6" s="31" t="s">
        <v>23</v>
      </c>
      <c r="D6" s="12">
        <f>'[2]MAPA DE RIESGO'!C14</f>
        <v>4</v>
      </c>
      <c r="E6" s="12">
        <f>'[2]MAPA DE RIESGO'!D14</f>
        <v>3</v>
      </c>
      <c r="F6" s="6" t="str">
        <f>'[2]MAPA DE RIESGO'!E14</f>
        <v>ZONA RIESGO ALTA</v>
      </c>
      <c r="G6" s="32" t="s">
        <v>73</v>
      </c>
      <c r="H6" s="9" t="str">
        <f>'[2]MAPA DE RIESGO'!G13</f>
        <v>PROBABILIDAD</v>
      </c>
      <c r="I6" s="7">
        <f>'[2]MAPA DE RIESGO'!H13</f>
        <v>3</v>
      </c>
      <c r="J6" s="7">
        <f>'[2]MAPA DE RIESGO'!I13</f>
        <v>3</v>
      </c>
      <c r="K6" s="7">
        <f>'[2]MAPA DE RIESGO'!J13</f>
        <v>36</v>
      </c>
      <c r="L6" s="6" t="str">
        <f>'[2]MAPA DE RIESGO'!K13</f>
        <v>ZONA RIESGO ALTA</v>
      </c>
      <c r="M6" s="9" t="str">
        <f>'[2]MAPA DE RIESGO'!L13</f>
        <v>REDUCIR EL RIESGO</v>
      </c>
      <c r="N6" s="32" t="s">
        <v>75</v>
      </c>
      <c r="O6" s="23" t="s">
        <v>20</v>
      </c>
      <c r="P6" s="10" t="s">
        <v>25</v>
      </c>
      <c r="Q6" s="71"/>
      <c r="R6" s="72" t="s">
        <v>99</v>
      </c>
      <c r="S6" s="61"/>
      <c r="T6" s="61"/>
      <c r="U6" s="71" t="s">
        <v>106</v>
      </c>
      <c r="V6" s="63"/>
      <c r="W6" s="73" t="s">
        <v>99</v>
      </c>
      <c r="X6" s="63"/>
      <c r="Y6" s="63"/>
      <c r="Z6" s="74" t="s">
        <v>107</v>
      </c>
      <c r="AA6" s="64"/>
      <c r="AB6" s="73" t="s">
        <v>99</v>
      </c>
      <c r="AC6" s="63"/>
      <c r="AD6" s="63"/>
      <c r="AE6" s="65" t="s">
        <v>96</v>
      </c>
    </row>
    <row r="7" spans="1:261" s="15" customFormat="1" ht="148.5" customHeight="1" thickBot="1" x14ac:dyDescent="0.25">
      <c r="A7" s="25" t="s">
        <v>81</v>
      </c>
      <c r="B7" s="11" t="s">
        <v>28</v>
      </c>
      <c r="C7" s="31" t="s">
        <v>29</v>
      </c>
      <c r="D7" s="12">
        <f>'[2]MAPA DE RIESGO'!C18</f>
        <v>4</v>
      </c>
      <c r="E7" s="12">
        <f>'[2]MAPA DE RIESGO'!D18</f>
        <v>4</v>
      </c>
      <c r="F7" s="14" t="str">
        <f>'[2]MAPA DE RIESGO'!E18</f>
        <v>ZONA RIESGO EXTREMA</v>
      </c>
      <c r="G7" s="32" t="s">
        <v>74</v>
      </c>
      <c r="H7" s="9" t="str">
        <f>'[2]MAPA DE RIESGO'!G17</f>
        <v>IMPACTO</v>
      </c>
      <c r="I7" s="9">
        <f>'[2]MAPA DE RIESGO'!H17</f>
        <v>2</v>
      </c>
      <c r="J7" s="9">
        <f>'[2]MAPA DE RIESGO'!I17</f>
        <v>1</v>
      </c>
      <c r="K7" s="9">
        <f>'[2]MAPA DE RIESGO'!J17</f>
        <v>8</v>
      </c>
      <c r="L7" s="6" t="str">
        <f>'[2]MAPA DE RIESGO'!K17</f>
        <v>ZONA RIESGO BAJA</v>
      </c>
      <c r="M7" s="9" t="str">
        <f>'[2]MAPA DE RIESGO'!L17</f>
        <v>REDUCIR EL RIESGO</v>
      </c>
      <c r="N7" s="32" t="s">
        <v>76</v>
      </c>
      <c r="O7" s="23" t="s">
        <v>20</v>
      </c>
      <c r="P7" s="10" t="s">
        <v>25</v>
      </c>
      <c r="Q7" s="75"/>
      <c r="R7" s="76" t="s">
        <v>99</v>
      </c>
      <c r="S7" s="77"/>
      <c r="T7" s="77"/>
      <c r="U7" s="75" t="s">
        <v>108</v>
      </c>
      <c r="V7" s="77"/>
      <c r="W7" s="73" t="s">
        <v>99</v>
      </c>
      <c r="X7" s="77"/>
      <c r="Y7" s="77"/>
      <c r="Z7" s="77" t="s">
        <v>109</v>
      </c>
      <c r="AA7" s="77"/>
      <c r="AB7" s="73" t="s">
        <v>99</v>
      </c>
      <c r="AC7" s="77"/>
      <c r="AD7" s="77"/>
      <c r="AE7" s="78" t="s">
        <v>96</v>
      </c>
    </row>
    <row r="8" spans="1:261" s="15" customFormat="1" ht="21.75" customHeight="1" x14ac:dyDescent="0.25">
      <c r="A8" s="103"/>
      <c r="B8" s="104"/>
      <c r="C8" s="104"/>
      <c r="D8" s="104"/>
      <c r="E8" s="104"/>
      <c r="F8" s="104"/>
      <c r="G8" s="104"/>
      <c r="H8" s="104"/>
      <c r="I8" s="104"/>
      <c r="J8" s="104"/>
      <c r="K8" s="104"/>
      <c r="L8" s="104"/>
      <c r="M8" s="104"/>
      <c r="N8" s="104"/>
      <c r="O8" s="104"/>
      <c r="P8" s="105"/>
    </row>
    <row r="9" spans="1:261" s="15" customFormat="1" ht="111.75" customHeight="1" thickBot="1" x14ac:dyDescent="0.25">
      <c r="A9" s="25" t="s">
        <v>82</v>
      </c>
      <c r="B9" s="11" t="str">
        <f>'[3]MAPA DE RIESGO'!A15</f>
        <v>R3</v>
      </c>
      <c r="C9" s="4" t="str">
        <f>'[3]MAPA DE RIESGO'!B15</f>
        <v>Posibilidad de direccionar la Contratación y/o vinculación en favor de un tercero</v>
      </c>
      <c r="D9" s="12">
        <f>'[3]MAPA DE RIESGO'!C15</f>
        <v>1</v>
      </c>
      <c r="E9" s="12">
        <f>'[3]MAPA DE RIESGO'!D15</f>
        <v>4</v>
      </c>
      <c r="F9" s="14" t="str">
        <f>'[3]MAPA DE RIESGO'!E15</f>
        <v>ZONA RIESGO ALTA</v>
      </c>
      <c r="G9" s="13" t="s">
        <v>34</v>
      </c>
      <c r="H9" s="9" t="str">
        <f>'[3]MAPA DE RIESGO'!G15</f>
        <v>IMPACTO</v>
      </c>
      <c r="I9" s="9">
        <f>'[3]MAPA DE RIESGO'!H15</f>
        <v>1</v>
      </c>
      <c r="J9" s="9">
        <f>'[3]MAPA DE RIESGO'!I15</f>
        <v>2</v>
      </c>
      <c r="K9" s="9">
        <f>'[3]MAPA DE RIESGO'!J15</f>
        <v>8</v>
      </c>
      <c r="L9" s="14" t="str">
        <f>'[3]MAPA DE RIESGO'!K15</f>
        <v>ZONA RIESGO BAJA</v>
      </c>
      <c r="M9" s="9" t="str">
        <f>'[3]MAPA DE RIESGO'!L15</f>
        <v>EVITAR EL RIESGO</v>
      </c>
      <c r="N9" s="13" t="str">
        <f>'[3]MAPA DE RIESGO'!M15</f>
        <v>Devolver a quien estructure el proceso para ajustar los criterios que no corresponada o limiten la participación</v>
      </c>
      <c r="O9" s="23" t="s">
        <v>33</v>
      </c>
      <c r="P9" s="9"/>
      <c r="Q9" s="59"/>
      <c r="R9" s="73" t="s">
        <v>94</v>
      </c>
      <c r="S9" s="61"/>
      <c r="T9" s="61"/>
      <c r="U9" s="62" t="s">
        <v>112</v>
      </c>
      <c r="V9" s="63"/>
      <c r="W9" s="73" t="s">
        <v>94</v>
      </c>
      <c r="X9" s="63"/>
      <c r="Y9" s="63"/>
      <c r="Z9" s="62" t="s">
        <v>113</v>
      </c>
      <c r="AA9" s="64"/>
      <c r="AB9" s="73" t="s">
        <v>99</v>
      </c>
      <c r="AC9" s="63"/>
      <c r="AD9" s="63"/>
      <c r="AE9" s="65" t="s">
        <v>96</v>
      </c>
    </row>
    <row r="10" spans="1:261" s="15" customFormat="1" ht="15.75" customHeight="1" x14ac:dyDescent="0.2">
      <c r="A10" s="35"/>
      <c r="B10" s="36"/>
      <c r="C10" s="37"/>
      <c r="D10" s="36"/>
      <c r="E10" s="36"/>
      <c r="F10" s="38"/>
      <c r="G10" s="39"/>
      <c r="H10" s="40"/>
      <c r="I10" s="40"/>
      <c r="J10" s="40"/>
      <c r="K10" s="40"/>
      <c r="L10" s="38"/>
      <c r="M10" s="40"/>
      <c r="N10" s="39"/>
      <c r="O10" s="41"/>
      <c r="P10" s="34"/>
    </row>
    <row r="11" spans="1:261" s="16" customFormat="1" ht="15.75" customHeight="1" x14ac:dyDescent="0.25">
      <c r="A11" s="103"/>
      <c r="B11" s="104"/>
      <c r="C11" s="104"/>
      <c r="D11" s="104"/>
      <c r="E11" s="104"/>
      <c r="F11" s="104"/>
      <c r="G11" s="104"/>
      <c r="H11" s="104"/>
      <c r="I11" s="104"/>
      <c r="J11" s="104"/>
      <c r="K11" s="104"/>
      <c r="L11" s="104"/>
      <c r="M11" s="104"/>
      <c r="N11" s="104"/>
      <c r="O11" s="104"/>
      <c r="P11" s="104"/>
    </row>
    <row r="12" spans="1:261" s="16" customFormat="1" ht="102.75" thickBot="1" x14ac:dyDescent="0.25">
      <c r="A12" s="25" t="s">
        <v>35</v>
      </c>
      <c r="B12" s="11" t="s">
        <v>27</v>
      </c>
      <c r="C12" s="4" t="s">
        <v>37</v>
      </c>
      <c r="D12" s="12">
        <v>4</v>
      </c>
      <c r="E12" s="12">
        <v>3</v>
      </c>
      <c r="F12" s="14" t="s">
        <v>24</v>
      </c>
      <c r="G12" s="13" t="s">
        <v>38</v>
      </c>
      <c r="H12" s="9" t="s">
        <v>16</v>
      </c>
      <c r="I12" s="9">
        <v>4</v>
      </c>
      <c r="J12" s="9">
        <v>1</v>
      </c>
      <c r="K12" s="9">
        <v>16</v>
      </c>
      <c r="L12" s="14" t="s">
        <v>30</v>
      </c>
      <c r="M12" s="9" t="s">
        <v>36</v>
      </c>
      <c r="N12" s="13"/>
      <c r="O12" s="23" t="s">
        <v>35</v>
      </c>
      <c r="P12" s="10"/>
      <c r="Q12" s="59"/>
      <c r="R12" s="73"/>
      <c r="S12" s="61"/>
      <c r="T12" s="61"/>
      <c r="U12" s="62"/>
      <c r="V12" s="63"/>
      <c r="W12" s="73"/>
      <c r="X12" s="63"/>
      <c r="Y12" s="63"/>
      <c r="Z12" s="62"/>
      <c r="AA12" s="64"/>
      <c r="AB12" s="73" t="s">
        <v>99</v>
      </c>
      <c r="AC12" s="63"/>
      <c r="AD12" s="63"/>
      <c r="AE12" s="65" t="s">
        <v>96</v>
      </c>
    </row>
    <row r="13" spans="1:261" s="16" customFormat="1" ht="15.75" x14ac:dyDescent="0.25">
      <c r="A13" s="103"/>
      <c r="B13" s="104"/>
      <c r="C13" s="104"/>
      <c r="D13" s="104"/>
      <c r="E13" s="104"/>
      <c r="F13" s="104"/>
      <c r="G13" s="104"/>
      <c r="H13" s="104"/>
      <c r="I13" s="104"/>
      <c r="J13" s="104"/>
      <c r="K13" s="104"/>
      <c r="L13" s="104"/>
      <c r="M13" s="104"/>
      <c r="N13" s="104"/>
      <c r="O13" s="104"/>
      <c r="P13" s="104"/>
    </row>
    <row r="14" spans="1:261" s="16" customFormat="1" ht="304.5" customHeight="1" thickBot="1" x14ac:dyDescent="0.25">
      <c r="A14" s="27" t="s">
        <v>39</v>
      </c>
      <c r="B14" s="11" t="s">
        <v>26</v>
      </c>
      <c r="C14" s="4" t="s">
        <v>40</v>
      </c>
      <c r="D14" s="12">
        <f>'[4]MAPA DE RIESGO'!C15</f>
        <v>3</v>
      </c>
      <c r="E14" s="12">
        <f>'[4]MAPA DE RIESGO'!D15</f>
        <v>5</v>
      </c>
      <c r="F14" s="14" t="str">
        <f>'[4]MAPA DE RIESGO'!E15</f>
        <v>ZONA RIESGO EXTREMA</v>
      </c>
      <c r="G14" s="32" t="s">
        <v>61</v>
      </c>
      <c r="H14" s="13" t="str">
        <f>'[4]MAPA DE RIESGO'!G15</f>
        <v>PROBABILIDAD</v>
      </c>
      <c r="I14" s="13">
        <v>2</v>
      </c>
      <c r="J14" s="13">
        <v>2</v>
      </c>
      <c r="K14" s="13">
        <v>16</v>
      </c>
      <c r="L14" s="14" t="s">
        <v>31</v>
      </c>
      <c r="M14" s="9" t="str">
        <f>'[4]MAPA DE RIESGO'!L15</f>
        <v>REDUCIR EL RIESGO</v>
      </c>
      <c r="N14" s="32" t="s">
        <v>62</v>
      </c>
      <c r="O14" s="23" t="str">
        <f>'[4]MAPA DE RIESGO'!N15</f>
        <v>SUBDIRECCION DE POLITICA Y PPLANES AMBIENTALES</v>
      </c>
      <c r="P14" s="10">
        <f>'[4]MAPA DE RIESGO'!O15</f>
        <v>0</v>
      </c>
      <c r="Q14" s="53"/>
      <c r="R14" s="58" t="s">
        <v>94</v>
      </c>
      <c r="S14" s="55"/>
      <c r="T14" s="55"/>
      <c r="U14" s="56" t="s">
        <v>97</v>
      </c>
      <c r="V14" s="54"/>
      <c r="W14" s="58" t="s">
        <v>94</v>
      </c>
      <c r="X14" s="54"/>
      <c r="Y14" s="54"/>
      <c r="Z14" s="57" t="s">
        <v>98</v>
      </c>
      <c r="AA14" s="53"/>
      <c r="AB14" s="58" t="s">
        <v>94</v>
      </c>
      <c r="AC14" s="54"/>
      <c r="AD14" s="54"/>
      <c r="AE14" s="57" t="s">
        <v>96</v>
      </c>
    </row>
    <row r="15" spans="1:261" s="16" customFormat="1" ht="15.75" x14ac:dyDescent="0.25">
      <c r="A15" s="103"/>
      <c r="B15" s="104"/>
      <c r="C15" s="104"/>
      <c r="D15" s="104"/>
      <c r="E15" s="104"/>
      <c r="F15" s="104"/>
      <c r="G15" s="104"/>
      <c r="H15" s="104"/>
      <c r="I15" s="104"/>
      <c r="J15" s="104"/>
      <c r="K15" s="104"/>
      <c r="L15" s="104"/>
      <c r="M15" s="104"/>
      <c r="N15" s="104"/>
      <c r="O15" s="104"/>
      <c r="P15" s="106"/>
    </row>
    <row r="16" spans="1:261" s="17" customFormat="1" ht="15.75" x14ac:dyDescent="0.25">
      <c r="A16" s="97"/>
      <c r="B16" s="98"/>
      <c r="C16" s="98"/>
      <c r="D16" s="98"/>
      <c r="E16" s="98"/>
      <c r="F16" s="98"/>
      <c r="G16" s="98"/>
      <c r="H16" s="98"/>
      <c r="I16" s="98"/>
      <c r="J16" s="98"/>
      <c r="K16" s="98"/>
      <c r="L16" s="98"/>
      <c r="M16" s="98"/>
      <c r="N16" s="98"/>
      <c r="O16" s="98"/>
      <c r="P16" s="99"/>
    </row>
    <row r="17" spans="1:261" s="17" customFormat="1" ht="224.25" customHeight="1" thickBot="1" x14ac:dyDescent="0.25">
      <c r="A17" s="25" t="s">
        <v>58</v>
      </c>
      <c r="B17" s="18" t="s">
        <v>26</v>
      </c>
      <c r="C17" s="33" t="s">
        <v>64</v>
      </c>
      <c r="D17" s="13">
        <v>2</v>
      </c>
      <c r="E17" s="13">
        <v>4</v>
      </c>
      <c r="F17" s="14" t="s">
        <v>24</v>
      </c>
      <c r="G17" s="32" t="s">
        <v>63</v>
      </c>
      <c r="H17" s="13" t="s">
        <v>15</v>
      </c>
      <c r="I17" s="13">
        <v>2</v>
      </c>
      <c r="J17" s="13">
        <v>4</v>
      </c>
      <c r="K17" s="13">
        <v>32</v>
      </c>
      <c r="L17" s="14" t="s">
        <v>24</v>
      </c>
      <c r="M17" s="10" t="s">
        <v>32</v>
      </c>
      <c r="N17" s="10" t="s">
        <v>65</v>
      </c>
      <c r="O17" s="23" t="s">
        <v>41</v>
      </c>
      <c r="P17" s="10" t="s">
        <v>42</v>
      </c>
      <c r="Q17" s="49"/>
      <c r="R17" s="50" t="s">
        <v>94</v>
      </c>
      <c r="S17" s="51"/>
      <c r="T17" s="51"/>
      <c r="U17" s="51" t="s">
        <v>95</v>
      </c>
      <c r="V17" s="51"/>
      <c r="W17" s="50" t="s">
        <v>94</v>
      </c>
      <c r="X17" s="51"/>
      <c r="Y17" s="51"/>
      <c r="Z17" s="51"/>
      <c r="AA17" s="51"/>
      <c r="AB17" s="52" t="s">
        <v>94</v>
      </c>
      <c r="AC17" s="51"/>
      <c r="AD17" s="51"/>
      <c r="AE17" s="51" t="s">
        <v>96</v>
      </c>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5"/>
    </row>
    <row r="18" spans="1:261" s="17" customFormat="1" ht="15.75" x14ac:dyDescent="0.25">
      <c r="A18" s="97"/>
      <c r="B18" s="98"/>
      <c r="C18" s="98"/>
      <c r="D18" s="98"/>
      <c r="E18" s="98"/>
      <c r="F18" s="98"/>
      <c r="G18" s="98"/>
      <c r="H18" s="98"/>
      <c r="I18" s="98"/>
      <c r="J18" s="98"/>
      <c r="K18" s="98"/>
      <c r="L18" s="98"/>
      <c r="M18" s="98"/>
      <c r="N18" s="98"/>
      <c r="O18" s="98"/>
      <c r="P18" s="99"/>
    </row>
    <row r="19" spans="1:261" s="17" customFormat="1" ht="15.75" x14ac:dyDescent="0.25">
      <c r="A19" s="97"/>
      <c r="B19" s="98"/>
      <c r="C19" s="98"/>
      <c r="D19" s="98"/>
      <c r="E19" s="98"/>
      <c r="F19" s="98"/>
      <c r="G19" s="98"/>
      <c r="H19" s="98"/>
      <c r="I19" s="98"/>
      <c r="J19" s="98"/>
      <c r="K19" s="98"/>
      <c r="L19" s="98"/>
      <c r="M19" s="98"/>
      <c r="N19" s="98"/>
      <c r="O19" s="98"/>
      <c r="P19" s="99"/>
    </row>
    <row r="20" spans="1:261" s="68" customFormat="1" ht="186" thickBot="1" x14ac:dyDescent="0.25">
      <c r="A20" s="25" t="s">
        <v>43</v>
      </c>
      <c r="B20" s="18" t="str">
        <f>'[5]MAPA DE RIESGO'!A15</f>
        <v>R3</v>
      </c>
      <c r="C20" s="18" t="str">
        <f>'[5]MAPA DE RIESGO'!B15</f>
        <v>Alteración y perdida de la información en el Archivo de la SDA</v>
      </c>
      <c r="D20" s="18">
        <f>'[5]MAPA DE RIESGO'!C15</f>
        <v>3</v>
      </c>
      <c r="E20" s="18">
        <f>'[5]MAPA DE RIESGO'!D15</f>
        <v>4</v>
      </c>
      <c r="F20" s="14" t="str">
        <f>'[5]MAPA DE RIESGO'!E15</f>
        <v>ZONA RIESGO EXTREMA</v>
      </c>
      <c r="G20" s="13" t="str">
        <f>'[5]VALORACIÓN DEL RIESGO'!$G$13</f>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
      <c r="H20" s="13" t="s">
        <v>16</v>
      </c>
      <c r="I20" s="13">
        <v>3</v>
      </c>
      <c r="J20" s="13">
        <v>3</v>
      </c>
      <c r="K20" s="13">
        <v>36</v>
      </c>
      <c r="L20" s="14" t="s">
        <v>24</v>
      </c>
      <c r="M20" s="10" t="s">
        <v>32</v>
      </c>
      <c r="N20" s="7" t="s">
        <v>44</v>
      </c>
      <c r="O20" s="23" t="s">
        <v>33</v>
      </c>
      <c r="P20" s="19"/>
      <c r="Q20" s="80"/>
      <c r="R20" s="76" t="s">
        <v>99</v>
      </c>
      <c r="S20" s="77"/>
      <c r="T20" s="77"/>
      <c r="U20" s="75"/>
      <c r="V20" s="80"/>
      <c r="W20" s="76" t="s">
        <v>94</v>
      </c>
      <c r="X20" s="77"/>
      <c r="Y20" s="77"/>
      <c r="Z20" s="81" t="s">
        <v>111</v>
      </c>
      <c r="AA20" s="80"/>
      <c r="AB20" s="52" t="s">
        <v>94</v>
      </c>
      <c r="AC20" s="77"/>
      <c r="AD20" s="77"/>
      <c r="AE20" s="75" t="s">
        <v>96</v>
      </c>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c r="IM20" s="66"/>
      <c r="IN20" s="66"/>
      <c r="IO20" s="66"/>
      <c r="IP20" s="66"/>
      <c r="IQ20" s="66"/>
      <c r="IR20" s="66"/>
      <c r="IS20" s="66"/>
      <c r="IT20" s="66"/>
      <c r="IU20" s="66"/>
      <c r="IV20" s="66"/>
      <c r="IW20" s="66"/>
      <c r="IX20" s="66"/>
      <c r="IY20" s="66"/>
      <c r="IZ20" s="66"/>
      <c r="JA20" s="67"/>
    </row>
    <row r="21" spans="1:261" s="17" customFormat="1" ht="15.75" x14ac:dyDescent="0.25">
      <c r="A21" s="97"/>
      <c r="B21" s="98"/>
      <c r="C21" s="98"/>
      <c r="D21" s="98"/>
      <c r="E21" s="98"/>
      <c r="F21" s="98"/>
      <c r="G21" s="98"/>
      <c r="H21" s="98"/>
      <c r="I21" s="98"/>
      <c r="J21" s="98"/>
      <c r="K21" s="98"/>
      <c r="L21" s="98"/>
      <c r="M21" s="98"/>
      <c r="N21" s="98"/>
      <c r="O21" s="98"/>
      <c r="P21" s="99"/>
    </row>
    <row r="22" spans="1:261" s="17" customFormat="1" ht="179.25" customHeight="1" thickBot="1" x14ac:dyDescent="0.25">
      <c r="A22" s="25" t="s">
        <v>45</v>
      </c>
      <c r="B22" s="18" t="s">
        <v>22</v>
      </c>
      <c r="C22" s="13" t="s">
        <v>46</v>
      </c>
      <c r="D22" s="13">
        <f>'[6]MAPA DE RIESGO'!C14</f>
        <v>3</v>
      </c>
      <c r="E22" s="13">
        <f>'[6]MAPA DE RIESGO'!D14</f>
        <v>5</v>
      </c>
      <c r="F22" s="14" t="str">
        <f>'[6]MAPA DE RIESGO'!E14</f>
        <v>ZONA RIESGO EXTREMA</v>
      </c>
      <c r="G22" s="13" t="str">
        <f>'[6]MAPA DE RIESGO'!F14</f>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
      <c r="H22" s="13" t="str">
        <f>'[6]MAPA DE RIESGO'!G14</f>
        <v>PROBABILIDAD</v>
      </c>
      <c r="I22" s="13">
        <f>'[6]MAPA DE RIESGO'!H14</f>
        <v>1</v>
      </c>
      <c r="J22" s="13">
        <f>'[6]MAPA DE RIESGO'!I14</f>
        <v>5</v>
      </c>
      <c r="K22" s="13">
        <f>'[6]MAPA DE RIESGO'!J14</f>
        <v>20</v>
      </c>
      <c r="L22" s="14" t="str">
        <f>'[6]MAPA DE RIESGO'!K14</f>
        <v>ZONA RIESGO ALTA</v>
      </c>
      <c r="M22" s="10" t="str">
        <f>'[6]MAPA DE RIESGO'!L14</f>
        <v>EVITAR EL RIESGO</v>
      </c>
      <c r="N22" s="10" t="str">
        <f>'[6]MAPA DE RIESGO'!M14</f>
        <v>Realizar revisiones de informes preliminares por otro auditor</v>
      </c>
      <c r="O22" s="23" t="str">
        <f>'[6]MAPA DE RIESGO'!N14</f>
        <v>OFICINA DE CONTROL INTERNO</v>
      </c>
      <c r="P22" s="10" t="str">
        <f>'[6]MAPA DE RIESGO'!O14</f>
        <v>Número de auditorías revisadas / Número de auditorias ejecutadas</v>
      </c>
      <c r="Q22" s="64"/>
      <c r="R22" s="73" t="s">
        <v>94</v>
      </c>
      <c r="S22" s="61"/>
      <c r="T22" s="61"/>
      <c r="U22" s="75" t="s">
        <v>120</v>
      </c>
      <c r="V22" s="63"/>
      <c r="W22" s="73" t="s">
        <v>94</v>
      </c>
      <c r="X22" s="63"/>
      <c r="Y22" s="63"/>
      <c r="Z22" s="89" t="s">
        <v>121</v>
      </c>
      <c r="AA22" s="64"/>
      <c r="AB22" s="73" t="s">
        <v>94</v>
      </c>
      <c r="AC22" s="63"/>
      <c r="AD22" s="63"/>
      <c r="AE22" s="65" t="s">
        <v>96</v>
      </c>
    </row>
    <row r="23" spans="1:261" s="17" customFormat="1" x14ac:dyDescent="0.2">
      <c r="A23" s="100"/>
      <c r="B23" s="101"/>
      <c r="C23" s="101"/>
      <c r="D23" s="101"/>
      <c r="E23" s="101"/>
      <c r="F23" s="101"/>
      <c r="G23" s="101"/>
      <c r="H23" s="101"/>
      <c r="I23" s="101"/>
      <c r="J23" s="101"/>
      <c r="K23" s="101"/>
      <c r="L23" s="101"/>
      <c r="M23" s="101"/>
      <c r="N23" s="101"/>
      <c r="O23" s="101"/>
      <c r="P23" s="102"/>
    </row>
    <row r="24" spans="1:261" s="17" customFormat="1" ht="135" customHeight="1" thickBot="1" x14ac:dyDescent="0.3">
      <c r="A24" s="26" t="s">
        <v>47</v>
      </c>
      <c r="B24" s="13" t="s">
        <v>22</v>
      </c>
      <c r="C24" s="13" t="s">
        <v>49</v>
      </c>
      <c r="D24" s="13">
        <v>1</v>
      </c>
      <c r="E24" s="13">
        <v>3</v>
      </c>
      <c r="F24" s="14" t="s">
        <v>30</v>
      </c>
      <c r="G24" s="20"/>
      <c r="H24" s="13" t="s">
        <v>15</v>
      </c>
      <c r="I24" s="13">
        <v>1</v>
      </c>
      <c r="J24" s="13">
        <v>3</v>
      </c>
      <c r="K24" s="13">
        <v>12</v>
      </c>
      <c r="L24" s="14" t="s">
        <v>30</v>
      </c>
      <c r="M24" s="9" t="s">
        <v>32</v>
      </c>
      <c r="N24" s="7" t="s">
        <v>50</v>
      </c>
      <c r="O24" s="23" t="s">
        <v>48</v>
      </c>
      <c r="P24" s="19"/>
      <c r="Q24" s="84"/>
      <c r="R24" s="80" t="s">
        <v>94</v>
      </c>
      <c r="S24" s="85"/>
      <c r="T24" s="85"/>
      <c r="U24" s="86" t="s">
        <v>118</v>
      </c>
      <c r="V24" s="85"/>
      <c r="W24" s="80" t="s">
        <v>94</v>
      </c>
      <c r="X24" s="85"/>
      <c r="Y24" s="85"/>
      <c r="Z24" s="86" t="s">
        <v>119</v>
      </c>
      <c r="AA24" s="87"/>
      <c r="AB24" s="52" t="s">
        <v>94</v>
      </c>
      <c r="AC24" s="85"/>
      <c r="AD24" s="85"/>
      <c r="AE24" s="88" t="s">
        <v>96</v>
      </c>
    </row>
    <row r="25" spans="1:261" s="17" customFormat="1" x14ac:dyDescent="0.2">
      <c r="A25" s="94"/>
      <c r="B25" s="95"/>
      <c r="C25" s="95"/>
      <c r="D25" s="95"/>
      <c r="E25" s="95"/>
      <c r="F25" s="95"/>
      <c r="G25" s="95"/>
      <c r="H25" s="95"/>
      <c r="I25" s="95"/>
      <c r="J25" s="95"/>
      <c r="K25" s="95"/>
      <c r="L25" s="95"/>
      <c r="M25" s="95"/>
      <c r="N25" s="95"/>
      <c r="O25" s="95"/>
      <c r="P25" s="96"/>
    </row>
    <row r="26" spans="1:261" s="17" customFormat="1" x14ac:dyDescent="0.2">
      <c r="A26" s="94"/>
      <c r="B26" s="95"/>
      <c r="C26" s="95"/>
      <c r="D26" s="95"/>
      <c r="E26" s="95"/>
      <c r="F26" s="95"/>
      <c r="G26" s="95"/>
      <c r="H26" s="95"/>
      <c r="I26" s="95"/>
      <c r="J26" s="95"/>
      <c r="K26" s="95"/>
      <c r="L26" s="95"/>
      <c r="M26" s="95"/>
      <c r="N26" s="95"/>
      <c r="O26" s="96"/>
      <c r="P26" s="19"/>
    </row>
    <row r="27" spans="1:261" s="17" customFormat="1" ht="141" customHeight="1" thickBot="1" x14ac:dyDescent="0.25">
      <c r="A27" s="25" t="s">
        <v>51</v>
      </c>
      <c r="B27" s="13" t="str">
        <f>[7]ANALISIS!A12</f>
        <v>R2</v>
      </c>
      <c r="C27" s="33" t="s">
        <v>105</v>
      </c>
      <c r="D27" s="13">
        <f>[7]ANALISIS!C12</f>
        <v>1</v>
      </c>
      <c r="E27" s="13">
        <f>[7]ANALISIS!D12</f>
        <v>5</v>
      </c>
      <c r="F27" s="14" t="str">
        <f>[7]ANALISIS!H12</f>
        <v>ZONA RIESGO ALTA</v>
      </c>
      <c r="G27" s="13" t="s">
        <v>52</v>
      </c>
      <c r="H27" s="13" t="s">
        <v>15</v>
      </c>
      <c r="I27" s="13">
        <v>1</v>
      </c>
      <c r="J27" s="13">
        <v>5</v>
      </c>
      <c r="K27" s="13">
        <v>20</v>
      </c>
      <c r="L27" s="14" t="s">
        <v>24</v>
      </c>
      <c r="M27" s="13" t="s">
        <v>36</v>
      </c>
      <c r="N27" s="13" t="s">
        <v>53</v>
      </c>
      <c r="O27" s="23" t="s">
        <v>33</v>
      </c>
      <c r="P27" s="19"/>
      <c r="Q27" s="64"/>
      <c r="R27" s="69" t="s">
        <v>94</v>
      </c>
      <c r="S27" s="61"/>
      <c r="T27" s="61"/>
      <c r="U27" s="70" t="s">
        <v>103</v>
      </c>
      <c r="V27" s="63"/>
      <c r="W27" s="69" t="s">
        <v>94</v>
      </c>
      <c r="X27" s="63"/>
      <c r="Y27" s="63"/>
      <c r="Z27" s="62" t="s">
        <v>104</v>
      </c>
      <c r="AA27" s="64"/>
      <c r="AB27" s="60" t="s">
        <v>99</v>
      </c>
      <c r="AC27" s="63"/>
      <c r="AD27" s="63"/>
      <c r="AE27" s="65" t="s">
        <v>96</v>
      </c>
    </row>
    <row r="28" spans="1:261" s="17" customFormat="1" x14ac:dyDescent="0.2">
      <c r="A28" s="94"/>
      <c r="B28" s="95"/>
      <c r="C28" s="95"/>
      <c r="D28" s="95"/>
      <c r="E28" s="95"/>
      <c r="F28" s="95"/>
      <c r="G28" s="95"/>
      <c r="H28" s="95"/>
      <c r="I28" s="95"/>
      <c r="J28" s="95"/>
      <c r="K28" s="95"/>
      <c r="L28" s="95"/>
      <c r="M28" s="95"/>
      <c r="N28" s="95"/>
      <c r="O28" s="96"/>
      <c r="P28" s="19"/>
    </row>
    <row r="29" spans="1:261" s="68" customFormat="1" ht="201.75" customHeight="1" thickBot="1" x14ac:dyDescent="0.25">
      <c r="A29" s="25" t="s">
        <v>54</v>
      </c>
      <c r="B29" s="13" t="str">
        <f>'[8]MAPA DE RIESGO'!A13</f>
        <v>R1</v>
      </c>
      <c r="C29" s="32" t="s">
        <v>67</v>
      </c>
      <c r="D29" s="13">
        <v>3</v>
      </c>
      <c r="E29" s="13">
        <v>4</v>
      </c>
      <c r="F29" s="14" t="str">
        <f>'[9]MAPA DE RIESGO'!$E$13</f>
        <v>ZONA RIESGO EXTREMA</v>
      </c>
      <c r="G29" s="32" t="s">
        <v>66</v>
      </c>
      <c r="H29" s="13" t="s">
        <v>15</v>
      </c>
      <c r="I29" s="13">
        <f>'[9]MAPA DE RIESGO'!H13</f>
        <v>1</v>
      </c>
      <c r="J29" s="13">
        <f>'[9]MAPA DE RIESGO'!I13</f>
        <v>4</v>
      </c>
      <c r="K29" s="13">
        <f>'[9]MAPA DE RIESGO'!J13</f>
        <v>16</v>
      </c>
      <c r="L29" s="14" t="str">
        <f>'[9]MAPA DE RIESGO'!K13</f>
        <v>ZONA RIESGO ALTA</v>
      </c>
      <c r="M29" s="13" t="str">
        <f>'[9]MAPA DE RIESGO'!L13</f>
        <v>EVITAR EL RIESGO</v>
      </c>
      <c r="N29" s="13" t="str">
        <f>'[9]MAPA DE RIESGO'!M13</f>
        <v>Actualizar el procedimiento 126PM04-PR53 Administración de Expedientes con el fin de establecer controles y lineamientos de préstamo.</v>
      </c>
      <c r="O29" s="23" t="s">
        <v>55</v>
      </c>
      <c r="P29" s="19"/>
      <c r="Q29" s="59"/>
      <c r="R29" s="60" t="s">
        <v>99</v>
      </c>
      <c r="S29" s="61"/>
      <c r="T29" s="61"/>
      <c r="U29" s="62" t="s">
        <v>100</v>
      </c>
      <c r="V29" s="63"/>
      <c r="W29" s="60" t="s">
        <v>99</v>
      </c>
      <c r="X29" s="63"/>
      <c r="Y29" s="63"/>
      <c r="Z29" s="62" t="s">
        <v>101</v>
      </c>
      <c r="AA29" s="64"/>
      <c r="AB29" s="60" t="s">
        <v>99</v>
      </c>
      <c r="AC29" s="63"/>
      <c r="AD29" s="63"/>
      <c r="AE29" s="65" t="s">
        <v>96</v>
      </c>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c r="IU29" s="66"/>
      <c r="IV29" s="66"/>
      <c r="IW29" s="66"/>
      <c r="IX29" s="66"/>
      <c r="IY29" s="66"/>
      <c r="IZ29" s="66"/>
      <c r="JA29" s="67"/>
    </row>
    <row r="30" spans="1:261" s="16" customFormat="1" ht="111" customHeight="1" thickBot="1" x14ac:dyDescent="0.25">
      <c r="A30" s="25" t="s">
        <v>54</v>
      </c>
      <c r="B30" s="13" t="str">
        <f>'[8]MAPA DE RIESGO'!A14</f>
        <v>R2</v>
      </c>
      <c r="C30" s="32" t="s">
        <v>68</v>
      </c>
      <c r="D30" s="13">
        <v>3</v>
      </c>
      <c r="E30" s="13">
        <f>'[8]MAPA DE RIESGO'!D14</f>
        <v>4</v>
      </c>
      <c r="F30" s="14" t="str">
        <f>'[8]MAPA DE RIESGO'!E14</f>
        <v>ZONA RIESGO ALTA</v>
      </c>
      <c r="G30" s="32" t="s">
        <v>69</v>
      </c>
      <c r="H30" s="13" t="s">
        <v>16</v>
      </c>
      <c r="I30" s="13">
        <v>1</v>
      </c>
      <c r="J30" s="13">
        <v>5</v>
      </c>
      <c r="K30" s="13">
        <v>20</v>
      </c>
      <c r="L30" s="14" t="s">
        <v>24</v>
      </c>
      <c r="M30" s="13" t="s">
        <v>32</v>
      </c>
      <c r="N30" s="13" t="s">
        <v>56</v>
      </c>
      <c r="O30" s="23" t="s">
        <v>55</v>
      </c>
      <c r="P30" s="21"/>
      <c r="Q30" s="64"/>
      <c r="R30" s="60" t="s">
        <v>99</v>
      </c>
      <c r="S30" s="61"/>
      <c r="T30" s="61"/>
      <c r="U30" s="62" t="s">
        <v>102</v>
      </c>
      <c r="V30" s="63"/>
      <c r="W30" s="60" t="s">
        <v>99</v>
      </c>
      <c r="X30" s="63"/>
      <c r="Y30" s="63"/>
      <c r="Z30" s="62" t="s">
        <v>101</v>
      </c>
      <c r="AA30" s="64"/>
      <c r="AB30" s="60" t="s">
        <v>99</v>
      </c>
      <c r="AC30" s="63"/>
      <c r="AD30" s="63"/>
      <c r="AE30" s="65" t="s">
        <v>96</v>
      </c>
    </row>
    <row r="31" spans="1:261" s="16" customFormat="1" ht="18" customHeight="1" x14ac:dyDescent="0.2">
      <c r="A31" s="107"/>
      <c r="B31" s="108"/>
      <c r="C31" s="108"/>
      <c r="D31" s="108"/>
      <c r="E31" s="108"/>
      <c r="F31" s="108"/>
      <c r="G31" s="108"/>
      <c r="H31" s="108"/>
      <c r="I31" s="108"/>
      <c r="J31" s="108"/>
      <c r="K31" s="108"/>
      <c r="L31" s="108"/>
      <c r="M31" s="108"/>
      <c r="N31" s="109"/>
      <c r="O31" s="23"/>
    </row>
    <row r="32" spans="1:261" s="16" customFormat="1" ht="307.5" customHeight="1" thickBot="1" x14ac:dyDescent="0.25">
      <c r="A32" s="25" t="s">
        <v>70</v>
      </c>
      <c r="B32" s="13" t="s">
        <v>21</v>
      </c>
      <c r="C32" s="32" t="s">
        <v>71</v>
      </c>
      <c r="D32" s="13">
        <f>'[10]MAPA DE RIESGO'!C13</f>
        <v>2</v>
      </c>
      <c r="E32" s="13">
        <f>'[10]MAPA DE RIESGO'!D13</f>
        <v>4</v>
      </c>
      <c r="F32" s="14" t="str">
        <f>'[10]MAPA DE RIESGO'!E13</f>
        <v>ZONA RIESGO ALTA</v>
      </c>
      <c r="G32" s="32" t="s">
        <v>72</v>
      </c>
      <c r="H32" s="13" t="str">
        <f>'[10]MAPA DE RIESGO'!G13</f>
        <v>PROBABILIDAD</v>
      </c>
      <c r="I32" s="13">
        <f>'[10]MAPA DE RIESGO'!H13</f>
        <v>1</v>
      </c>
      <c r="J32" s="13">
        <f>'[10]MAPA DE RIESGO'!I13</f>
        <v>4</v>
      </c>
      <c r="K32" s="13">
        <f>'[10]MAPA DE RIESGO'!J13</f>
        <v>16</v>
      </c>
      <c r="L32" s="14" t="str">
        <f>'[10]MAPA DE RIESGO'!K13</f>
        <v>ZONA RIESGO ALTA</v>
      </c>
      <c r="M32" s="13" t="str">
        <f>'[10]MAPA DE RIESGO'!L13</f>
        <v>EVITAR EL RIESGO</v>
      </c>
      <c r="N32" s="32" t="str">
        <f>'[10]MAPA DE RIESGO'!M13</f>
        <v>Realizar capacitaciones semestrales sobre los procedimientos de Aseguramiento de Calidad de los Resultados emitidos por el Laboratorio Ambiental SDA y Muestreo de contaminantes en fuentes fijas de emisión</v>
      </c>
      <c r="O32" s="23" t="str">
        <f>'[10]MAPA DE RIESGO'!N13</f>
        <v>DIRECCION DE CONTROL AMBIENTAL</v>
      </c>
      <c r="Q32" s="50"/>
      <c r="R32" s="50" t="s">
        <v>94</v>
      </c>
      <c r="S32" s="50"/>
      <c r="T32" s="50"/>
      <c r="U32" s="75" t="s">
        <v>116</v>
      </c>
      <c r="V32" s="50"/>
      <c r="W32" s="60" t="s">
        <v>99</v>
      </c>
      <c r="X32" s="50"/>
      <c r="Y32" s="50"/>
      <c r="Z32" s="81" t="s">
        <v>117</v>
      </c>
      <c r="AA32" s="49"/>
      <c r="AB32" s="71"/>
      <c r="AC32" s="71"/>
      <c r="AD32" s="71"/>
      <c r="AE32" s="83" t="s">
        <v>96</v>
      </c>
    </row>
    <row r="33" spans="1:31" s="16" customFormat="1" ht="21" customHeight="1" x14ac:dyDescent="0.2">
      <c r="A33" s="110"/>
      <c r="B33" s="110"/>
      <c r="C33" s="110"/>
      <c r="D33" s="110"/>
      <c r="E33" s="110"/>
      <c r="F33" s="110"/>
      <c r="G33" s="110"/>
      <c r="H33" s="110"/>
      <c r="I33" s="110"/>
      <c r="J33" s="110"/>
      <c r="K33" s="110"/>
      <c r="L33" s="110"/>
      <c r="M33" s="110"/>
      <c r="N33" s="110"/>
      <c r="O33" s="110"/>
    </row>
    <row r="35" spans="1:31" ht="140.25" customHeight="1" thickBot="1" x14ac:dyDescent="0.3">
      <c r="A35" s="25" t="s">
        <v>77</v>
      </c>
      <c r="B35" s="13" t="s">
        <v>21</v>
      </c>
      <c r="C35" s="32" t="s">
        <v>78</v>
      </c>
      <c r="D35" s="13">
        <f>'[11]MAPA DE RIESGO'!C13</f>
        <v>5</v>
      </c>
      <c r="E35" s="13">
        <f>'[11]MAPA DE RIESGO'!D13</f>
        <v>3</v>
      </c>
      <c r="F35" s="14" t="str">
        <f>'[11]MAPA DE RIESGO'!E13</f>
        <v>ZONA RIESGO EXTREMA</v>
      </c>
      <c r="G35" s="32" t="s">
        <v>79</v>
      </c>
      <c r="H35" s="13" t="str">
        <f>'[11]MAPA DE RIESGO'!G13</f>
        <v>PROBABILIDAD</v>
      </c>
      <c r="I35" s="13">
        <f>'[11]MAPA DE RIESGO'!H13</f>
        <v>4</v>
      </c>
      <c r="J35" s="13">
        <f>'[11]MAPA DE RIESGO'!I13</f>
        <v>3</v>
      </c>
      <c r="K35" s="13">
        <f>'[11]MAPA DE RIESGO'!J13</f>
        <v>48</v>
      </c>
      <c r="L35" s="14" t="str">
        <f>'[11]MAPA DE RIESGO'!K13</f>
        <v>ZONA RIESGO ALTA</v>
      </c>
      <c r="M35" s="13" t="str">
        <f>'[11]MAPA DE RIESGO'!L13</f>
        <v>REDUCIR EL RIESGO</v>
      </c>
      <c r="N35" s="32" t="str">
        <f>'[11]MAPA DE RIESGO'!M13</f>
        <v>Realizar capacitaciones de sensibilización con los funcionarios y/o contratistas en temas relacionados con privacidad de la informacion, ley de transparencia y anticorrupcion</v>
      </c>
      <c r="O35" s="23" t="str">
        <f>'[11]MAPA DE RIESGO'!N13</f>
        <v>SUBSECRETARIA GENERAL Y DE CONTROL DISCIPLINARIO</v>
      </c>
      <c r="Q35" s="50" t="s">
        <v>94</v>
      </c>
      <c r="R35" s="71"/>
      <c r="S35" s="82"/>
      <c r="T35" s="82"/>
      <c r="U35" s="75" t="s">
        <v>114</v>
      </c>
      <c r="V35" s="71"/>
      <c r="W35" s="50" t="s">
        <v>94</v>
      </c>
      <c r="X35" s="71"/>
      <c r="Y35" s="71"/>
      <c r="Z35" s="75" t="s">
        <v>115</v>
      </c>
      <c r="AA35" s="49"/>
      <c r="AB35" s="50" t="s">
        <v>94</v>
      </c>
      <c r="AC35" s="71"/>
      <c r="AD35" s="71"/>
      <c r="AE35" s="83" t="s">
        <v>96</v>
      </c>
    </row>
    <row r="36" spans="1:31" x14ac:dyDescent="0.25">
      <c r="A36" s="111"/>
      <c r="B36" s="111"/>
      <c r="C36" s="111"/>
      <c r="D36" s="111"/>
      <c r="E36" s="111"/>
      <c r="F36" s="111"/>
      <c r="G36" s="111"/>
      <c r="H36" s="111"/>
      <c r="I36" s="111"/>
      <c r="J36" s="111"/>
      <c r="K36" s="111"/>
      <c r="L36" s="111"/>
      <c r="M36" s="111"/>
      <c r="N36" s="111"/>
      <c r="O36" s="111"/>
    </row>
    <row r="37" spans="1:31" x14ac:dyDescent="0.25">
      <c r="N37" t="s">
        <v>80</v>
      </c>
    </row>
  </sheetData>
  <mergeCells count="30">
    <mergeCell ref="A31:N31"/>
    <mergeCell ref="A33:O33"/>
    <mergeCell ref="A36:O36"/>
    <mergeCell ref="B1:P1"/>
    <mergeCell ref="A5:P5"/>
    <mergeCell ref="A2:A3"/>
    <mergeCell ref="B2:B3"/>
    <mergeCell ref="C2:C3"/>
    <mergeCell ref="D2:E2"/>
    <mergeCell ref="I2:K2"/>
    <mergeCell ref="L2:L3"/>
    <mergeCell ref="M2:M3"/>
    <mergeCell ref="N2:N3"/>
    <mergeCell ref="O2:O3"/>
    <mergeCell ref="P2:P3"/>
    <mergeCell ref="A28:O28"/>
    <mergeCell ref="Q2:U2"/>
    <mergeCell ref="V2:Z2"/>
    <mergeCell ref="AA2:AE2"/>
    <mergeCell ref="A26:O26"/>
    <mergeCell ref="A18:P18"/>
    <mergeCell ref="A19:P19"/>
    <mergeCell ref="A21:P21"/>
    <mergeCell ref="A23:P23"/>
    <mergeCell ref="A25:P25"/>
    <mergeCell ref="A8:P8"/>
    <mergeCell ref="A11:P11"/>
    <mergeCell ref="A13:P13"/>
    <mergeCell ref="A15:P15"/>
    <mergeCell ref="A16:P16"/>
  </mergeCells>
  <conditionalFormatting sqref="L29:L30 F4 F29:F30 F32 L32 L4 F6:F7 L7 F9:F10 L9:L10 F12 L12 F14 L14 F17 F20 L20 F22 L22 L24 F24 F27 L27">
    <cfRule type="cellIs" dxfId="39" priority="178" stopIfTrue="1" operator="equal">
      <formula>"INACEPTABLE"</formula>
    </cfRule>
    <cfRule type="cellIs" dxfId="38" priority="179" stopIfTrue="1" operator="equal">
      <formula>"IMPORTANTE"</formula>
    </cfRule>
    <cfRule type="cellIs" dxfId="37" priority="180" stopIfTrue="1" operator="equal">
      <formula>"MODERADO"</formula>
    </cfRule>
  </conditionalFormatting>
  <conditionalFormatting sqref="L29:L30 F4 F29:F30 F32 L32 L4 F6:F7 L7 F9:F10 L9:L10 F12 L12 F14 L14 F17 F20 L20 F22 L22 L24 F24 F27 L27">
    <cfRule type="cellIs" dxfId="36" priority="177" stopIfTrue="1" operator="equal">
      <formula>"TOLERABLE"</formula>
    </cfRule>
  </conditionalFormatting>
  <conditionalFormatting sqref="L29:L30 F4 F29:F30 F32 L32 L4 F6:F7 L7 F9:F10 L9:L10 F12 L12 F14 L14 F17 F20 L20 F22 L22 L24 F24 F27 L27">
    <cfRule type="cellIs" dxfId="35" priority="175" stopIfTrue="1" operator="equal">
      <formula>"ZONA RIESGO ALTA"</formula>
    </cfRule>
    <cfRule type="cellIs" dxfId="34" priority="176" stopIfTrue="1" operator="equal">
      <formula>"ZONA RIESGO EXTREMA"</formula>
    </cfRule>
  </conditionalFormatting>
  <conditionalFormatting sqref="L29:L30 F4 F29:F30 F32 L32 L4 F6:F7 L7 F9:F10 L9:L10 F12 L12 F14 L14 F17 F20 L20 F22 L22 L24 F24 F27 L27">
    <cfRule type="cellIs" dxfId="33" priority="173" stopIfTrue="1" operator="equal">
      <formula>"ZONA RIESGO BAJA"</formula>
    </cfRule>
    <cfRule type="cellIs" dxfId="32" priority="174" stopIfTrue="1" operator="equal">
      <formula>"ZONA RIESGO MODERADA"</formula>
    </cfRule>
  </conditionalFormatting>
  <conditionalFormatting sqref="L29:L30 F4 F29:F30 F32 L32 L4 F6:F7 L7 F9:F10 L9:L10 F12 L12 F14 L14 F17 F20 L20 F22 L22 L24 F24 F27 L27">
    <cfRule type="cellIs" dxfId="31" priority="171" stopIfTrue="1" operator="equal">
      <formula>"ZONA RIESGO MODERADA"</formula>
    </cfRule>
    <cfRule type="cellIs" dxfId="30" priority="172" stopIfTrue="1" operator="equal">
      <formula>"ZONA RIESGO ALTA"</formula>
    </cfRule>
  </conditionalFormatting>
  <conditionalFormatting sqref="L6">
    <cfRule type="cellIs" dxfId="29" priority="148" stopIfTrue="1" operator="equal">
      <formula>"INACEPTABLE"</formula>
    </cfRule>
    <cfRule type="cellIs" dxfId="28" priority="149" stopIfTrue="1" operator="equal">
      <formula>"IMPORTANTE"</formula>
    </cfRule>
    <cfRule type="cellIs" dxfId="27" priority="150" stopIfTrue="1" operator="equal">
      <formula>"MODERADO"</formula>
    </cfRule>
  </conditionalFormatting>
  <conditionalFormatting sqref="L6">
    <cfRule type="cellIs" dxfId="26" priority="147" stopIfTrue="1" operator="equal">
      <formula>"TOLERABLE"</formula>
    </cfRule>
  </conditionalFormatting>
  <conditionalFormatting sqref="L6">
    <cfRule type="cellIs" dxfId="25" priority="145" stopIfTrue="1" operator="equal">
      <formula>"ZONA RIESGO ALTA"</formula>
    </cfRule>
    <cfRule type="cellIs" dxfId="24" priority="146" stopIfTrue="1" operator="equal">
      <formula>"ZONA RIESGO EXTREMA"</formula>
    </cfRule>
  </conditionalFormatting>
  <conditionalFormatting sqref="L6">
    <cfRule type="cellIs" dxfId="23" priority="143" stopIfTrue="1" operator="equal">
      <formula>"ZONA RIESGO BAJA"</formula>
    </cfRule>
    <cfRule type="cellIs" dxfId="22" priority="144" stopIfTrue="1" operator="equal">
      <formula>"ZONA RIESGO MODERADA"</formula>
    </cfRule>
  </conditionalFormatting>
  <conditionalFormatting sqref="L6">
    <cfRule type="cellIs" dxfId="21" priority="141" stopIfTrue="1" operator="equal">
      <formula>"ZONA RIESGO MODERADA"</formula>
    </cfRule>
    <cfRule type="cellIs" dxfId="20" priority="142" stopIfTrue="1" operator="equal">
      <formula>"ZONA RIESGO ALTA"</formula>
    </cfRule>
  </conditionalFormatting>
  <conditionalFormatting sqref="L17">
    <cfRule type="cellIs" dxfId="19" priority="118" stopIfTrue="1" operator="equal">
      <formula>"INACEPTABLE"</formula>
    </cfRule>
    <cfRule type="cellIs" dxfId="18" priority="119" stopIfTrue="1" operator="equal">
      <formula>"IMPORTANTE"</formula>
    </cfRule>
    <cfRule type="cellIs" dxfId="17" priority="120" stopIfTrue="1" operator="equal">
      <formula>"MODERADO"</formula>
    </cfRule>
  </conditionalFormatting>
  <conditionalFormatting sqref="L17">
    <cfRule type="cellIs" dxfId="16" priority="117" stopIfTrue="1" operator="equal">
      <formula>"TOLERABLE"</formula>
    </cfRule>
  </conditionalFormatting>
  <conditionalFormatting sqref="L17">
    <cfRule type="cellIs" dxfId="15" priority="115" stopIfTrue="1" operator="equal">
      <formula>"ZONA RIESGO ALTA"</formula>
    </cfRule>
    <cfRule type="cellIs" dxfId="14" priority="116" stopIfTrue="1" operator="equal">
      <formula>"ZONA RIESGO EXTREMA"</formula>
    </cfRule>
  </conditionalFormatting>
  <conditionalFormatting sqref="L17">
    <cfRule type="cellIs" dxfId="13" priority="113" stopIfTrue="1" operator="equal">
      <formula>"ZONA RIESGO BAJA"</formula>
    </cfRule>
    <cfRule type="cellIs" dxfId="12" priority="114" stopIfTrue="1" operator="equal">
      <formula>"ZONA RIESGO MODERADA"</formula>
    </cfRule>
  </conditionalFormatting>
  <conditionalFormatting sqref="L17">
    <cfRule type="cellIs" dxfId="11" priority="111" stopIfTrue="1" operator="equal">
      <formula>"ZONA RIESGO MODERADA"</formula>
    </cfRule>
    <cfRule type="cellIs" dxfId="10" priority="112" stopIfTrue="1" operator="equal">
      <formula>"ZONA RIESGO ALTA"</formula>
    </cfRule>
  </conditionalFormatting>
  <conditionalFormatting sqref="F35 L35">
    <cfRule type="cellIs" dxfId="9" priority="51" stopIfTrue="1" operator="equal">
      <formula>"ZONA RIESGO MODERADA"</formula>
    </cfRule>
    <cfRule type="cellIs" dxfId="8" priority="52" stopIfTrue="1" operator="equal">
      <formula>"ZONA RIESGO ALTA"</formula>
    </cfRule>
  </conditionalFormatting>
  <conditionalFormatting sqref="F35 L35">
    <cfRule type="cellIs" dxfId="7" priority="58" stopIfTrue="1" operator="equal">
      <formula>"INACEPTABLE"</formula>
    </cfRule>
    <cfRule type="cellIs" dxfId="6" priority="59" stopIfTrue="1" operator="equal">
      <formula>"IMPORTANTE"</formula>
    </cfRule>
    <cfRule type="cellIs" dxfId="5" priority="60" stopIfTrue="1" operator="equal">
      <formula>"MODERADO"</formula>
    </cfRule>
  </conditionalFormatting>
  <conditionalFormatting sqref="F35 L35">
    <cfRule type="cellIs" dxfId="4" priority="57" stopIfTrue="1" operator="equal">
      <formula>"TOLERABLE"</formula>
    </cfRule>
  </conditionalFormatting>
  <conditionalFormatting sqref="F35 L35">
    <cfRule type="cellIs" dxfId="3" priority="55" stopIfTrue="1" operator="equal">
      <formula>"ZONA RIESGO ALTA"</formula>
    </cfRule>
    <cfRule type="cellIs" dxfId="2" priority="56" stopIfTrue="1" operator="equal">
      <formula>"ZONA RIESGO EXTREMA"</formula>
    </cfRule>
  </conditionalFormatting>
  <conditionalFormatting sqref="F35 L35">
    <cfRule type="cellIs" dxfId="1" priority="53" stopIfTrue="1" operator="equal">
      <formula>"ZONA RIESGO BAJA"</formula>
    </cfRule>
    <cfRule type="cellIs" dxfId="0" priority="54" stopIfTrue="1" operator="equal">
      <formula>"ZONA RIESGO MODERADA"</formula>
    </cfRule>
  </conditionalFormatting>
  <dataValidations count="6">
    <dataValidation type="list" allowBlank="1" showInputMessage="1" showErrorMessage="1" sqref="O35 O29:O32" xr:uid="{00000000-0002-0000-0000-000000000000}">
      <formula1>$F$14:$F$25</formula1>
    </dataValidation>
    <dataValidation allowBlank="1" showInputMessage="1" showErrorMessage="1" prompt="La probabilidad se encuentra determinada por una escala de 1 a 3, siendo 1 la menor probabilidad de ocurrencia del riesgo y 3 la mayor probabilidad de  ocurrencia." sqref="D3" xr:uid="{00000000-0002-0000-0000-000002000000}"/>
    <dataValidation allowBlank="1" showInputMessage="1" showErrorMessage="1" prompt="Es la materialización del riesgo y las consecuencias de su aparición. Su escala es: 5 bajo impacto, 10 medio, 20 alto impacto._x000a_" sqref="E3" xr:uid="{00000000-0002-0000-0000-000003000000}"/>
    <dataValidation type="list" allowBlank="1" showInputMessage="1" showErrorMessage="1" sqref="O24" xr:uid="{00000000-0002-0000-0000-000001000000}">
      <formula1>$F$16:$F$23</formula1>
    </dataValidation>
    <dataValidation type="list" allowBlank="1" showInputMessage="1" showErrorMessage="1" sqref="O6:O7" xr:uid="{00000000-0002-0000-0000-000004000000}">
      <formula1>$G$17:$G$24</formula1>
    </dataValidation>
    <dataValidation type="list" allowBlank="1" showInputMessage="1" showErrorMessage="1" sqref="O4" xr:uid="{00000000-0002-0000-0000-000005000000}">
      <formula1>$G$17:$G$27</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CONSOLIDADO2019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CAROLINA.BERNAL</dc:creator>
  <cp:lastModifiedBy>MARCELA.REYES</cp:lastModifiedBy>
  <dcterms:created xsi:type="dcterms:W3CDTF">2019-04-05T16:28:31Z</dcterms:created>
  <dcterms:modified xsi:type="dcterms:W3CDTF">2019-11-21T15:27:11Z</dcterms:modified>
</cp:coreProperties>
</file>